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NLTK" sheetId="11" r:id="rId1"/>
    <sheet name="NLKT" sheetId="12" r:id="rId2"/>
    <sheet name="Tin hoc" sheetId="10" r:id="rId3"/>
    <sheet name="GDPL" sheetId="7" r:id="rId4"/>
    <sheet name="GDCT" sheetId="4" r:id="rId5"/>
    <sheet name="Sheet1" sheetId="1" r:id="rId6"/>
    <sheet name="Sheet2" sheetId="2" r:id="rId7"/>
    <sheet name="Sheet3" sheetId="3" r:id="rId8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4" hidden="1">GDCT!$A$10:$S$30</definedName>
    <definedName name="_xlnm._FilterDatabase" localSheetId="3" hidden="1">GDPL!$A$10:$S$30</definedName>
    <definedName name="_xlnm._FilterDatabase" localSheetId="1" hidden="1">NLKT!$A$10:$S$30</definedName>
    <definedName name="_xlnm._FilterDatabase" localSheetId="0" hidden="1">NLTK!$A$10:$S$30</definedName>
    <definedName name="_xlnm._FilterDatabase" localSheetId="2" hidden="1">'Tin hoc'!$A$10:$S$30</definedName>
    <definedName name="_xlnm.Print_Titles" localSheetId="4">GDCT!$9:$10</definedName>
    <definedName name="_xlnm.Print_Titles" localSheetId="3">GDPL!$9:$10</definedName>
    <definedName name="_xlnm.Print_Titles" localSheetId="1">NLKT!$9:$10</definedName>
    <definedName name="_xlnm.Print_Titles" localSheetId="0">NLTK!$9:$10</definedName>
    <definedName name="_xlnm.Print_Titles" localSheetId="2">'Tin hoc'!$9:$10</definedName>
  </definedNames>
  <calcPr calcId="144525"/>
</workbook>
</file>

<file path=xl/calcChain.xml><?xml version="1.0" encoding="utf-8"?>
<calcChain xmlns="http://schemas.openxmlformats.org/spreadsheetml/2006/main">
  <c r="K11" i="4" l="1"/>
  <c r="K12" i="12" l="1"/>
  <c r="K13" i="12"/>
  <c r="L13" i="12" s="1"/>
  <c r="K14" i="12"/>
  <c r="K15" i="12"/>
  <c r="L15" i="12" s="1"/>
  <c r="K16" i="12"/>
  <c r="K17" i="12"/>
  <c r="K18" i="12"/>
  <c r="K19" i="12"/>
  <c r="O19" i="12" s="1"/>
  <c r="K20" i="12"/>
  <c r="K21" i="12"/>
  <c r="K22" i="12"/>
  <c r="K23" i="12"/>
  <c r="O23" i="12" s="1"/>
  <c r="K24" i="12"/>
  <c r="K25" i="12"/>
  <c r="K26" i="12"/>
  <c r="K11" i="12"/>
  <c r="L11" i="12" s="1"/>
  <c r="C28" i="12"/>
  <c r="Q27" i="12"/>
  <c r="P27" i="12"/>
  <c r="L27" i="12"/>
  <c r="P26" i="12"/>
  <c r="O26" i="12"/>
  <c r="L26" i="12"/>
  <c r="P25" i="12"/>
  <c r="O25" i="12"/>
  <c r="L25" i="12"/>
  <c r="P24" i="12"/>
  <c r="O24" i="12"/>
  <c r="L24" i="12"/>
  <c r="P23" i="12"/>
  <c r="L23" i="12"/>
  <c r="P22" i="12"/>
  <c r="O22" i="12"/>
  <c r="L22" i="12"/>
  <c r="P21" i="12"/>
  <c r="O21" i="12"/>
  <c r="L21" i="12"/>
  <c r="P20" i="12"/>
  <c r="O20" i="12"/>
  <c r="L20" i="12"/>
  <c r="P19" i="12"/>
  <c r="L19" i="12"/>
  <c r="P18" i="12"/>
  <c r="O18" i="12"/>
  <c r="L18" i="12"/>
  <c r="P17" i="12"/>
  <c r="O17" i="12"/>
  <c r="L17" i="12"/>
  <c r="Q17" i="12" s="1"/>
  <c r="P16" i="12"/>
  <c r="O16" i="12"/>
  <c r="L16" i="12"/>
  <c r="Q16" i="12" s="1"/>
  <c r="P15" i="12"/>
  <c r="P14" i="12"/>
  <c r="O14" i="12"/>
  <c r="L14" i="12"/>
  <c r="P13" i="12"/>
  <c r="O13" i="12"/>
  <c r="P12" i="12"/>
  <c r="O12" i="12"/>
  <c r="L12" i="12"/>
  <c r="Q12" i="12" s="1"/>
  <c r="P11" i="12"/>
  <c r="O11" i="12"/>
  <c r="C28" i="11"/>
  <c r="Q27" i="11"/>
  <c r="P27" i="11"/>
  <c r="L27" i="11"/>
  <c r="P26" i="11"/>
  <c r="K26" i="11"/>
  <c r="L26" i="11" s="1"/>
  <c r="P25" i="11"/>
  <c r="K25" i="11"/>
  <c r="L25" i="11" s="1"/>
  <c r="P24" i="11"/>
  <c r="K24" i="11"/>
  <c r="L24" i="11" s="1"/>
  <c r="P23" i="11"/>
  <c r="K23" i="11"/>
  <c r="L23" i="11" s="1"/>
  <c r="P22" i="11"/>
  <c r="K22" i="11"/>
  <c r="L22" i="11" s="1"/>
  <c r="P21" i="11"/>
  <c r="K21" i="11"/>
  <c r="L21" i="11" s="1"/>
  <c r="P20" i="11"/>
  <c r="K20" i="11"/>
  <c r="L20" i="11" s="1"/>
  <c r="P19" i="11"/>
  <c r="O19" i="11"/>
  <c r="K19" i="11"/>
  <c r="L19" i="11" s="1"/>
  <c r="Q19" i="11" s="1"/>
  <c r="P18" i="11"/>
  <c r="K18" i="11"/>
  <c r="L18" i="11" s="1"/>
  <c r="P17" i="11"/>
  <c r="O17" i="11"/>
  <c r="K17" i="11"/>
  <c r="L17" i="11" s="1"/>
  <c r="Q17" i="11" s="1"/>
  <c r="P16" i="11"/>
  <c r="K16" i="11"/>
  <c r="L16" i="11" s="1"/>
  <c r="P15" i="11"/>
  <c r="K15" i="11"/>
  <c r="L15" i="11" s="1"/>
  <c r="P14" i="11"/>
  <c r="K14" i="11"/>
  <c r="L14" i="11" s="1"/>
  <c r="P13" i="11"/>
  <c r="K13" i="11"/>
  <c r="L13" i="11" s="1"/>
  <c r="P12" i="11"/>
  <c r="K12" i="11"/>
  <c r="L12" i="11" s="1"/>
  <c r="P11" i="11"/>
  <c r="K11" i="11"/>
  <c r="L11" i="11" s="1"/>
  <c r="K12" i="10"/>
  <c r="L12" i="10" s="1"/>
  <c r="K13" i="10"/>
  <c r="K14" i="10"/>
  <c r="K15" i="10"/>
  <c r="L15" i="10" s="1"/>
  <c r="K16" i="10"/>
  <c r="O16" i="10" s="1"/>
  <c r="K17" i="10"/>
  <c r="L17" i="10" s="1"/>
  <c r="Q17" i="10" s="1"/>
  <c r="K18" i="10"/>
  <c r="L18" i="10" s="1"/>
  <c r="K19" i="10"/>
  <c r="L19" i="10" s="1"/>
  <c r="K20" i="10"/>
  <c r="L20" i="10" s="1"/>
  <c r="K21" i="10"/>
  <c r="L21" i="10" s="1"/>
  <c r="K22" i="10"/>
  <c r="K23" i="10"/>
  <c r="L23" i="10" s="1"/>
  <c r="K24" i="10"/>
  <c r="K25" i="10"/>
  <c r="K26" i="10"/>
  <c r="K11" i="10"/>
  <c r="L11" i="10" s="1"/>
  <c r="C28" i="10"/>
  <c r="Q27" i="10"/>
  <c r="P27" i="10"/>
  <c r="L27" i="10"/>
  <c r="P26" i="10"/>
  <c r="O26" i="10"/>
  <c r="L26" i="10"/>
  <c r="P25" i="10"/>
  <c r="O25" i="10"/>
  <c r="L25" i="10"/>
  <c r="P24" i="10"/>
  <c r="O24" i="10"/>
  <c r="L24" i="10"/>
  <c r="P23" i="10"/>
  <c r="P22" i="10"/>
  <c r="O22" i="10"/>
  <c r="L22" i="10"/>
  <c r="P21" i="10"/>
  <c r="O21" i="10"/>
  <c r="P20" i="10"/>
  <c r="O20" i="10"/>
  <c r="P19" i="10"/>
  <c r="O19" i="10"/>
  <c r="P18" i="10"/>
  <c r="O18" i="10"/>
  <c r="P17" i="10"/>
  <c r="O17" i="10"/>
  <c r="P16" i="10"/>
  <c r="P15" i="10"/>
  <c r="O15" i="10"/>
  <c r="P14" i="10"/>
  <c r="O14" i="10"/>
  <c r="L14" i="10"/>
  <c r="P13" i="10"/>
  <c r="O13" i="10"/>
  <c r="L13" i="10"/>
  <c r="P12" i="10"/>
  <c r="O12" i="10"/>
  <c r="P11" i="10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O19" i="7" s="1"/>
  <c r="K20" i="7"/>
  <c r="L20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11" i="7"/>
  <c r="L11" i="7" s="1"/>
  <c r="C28" i="7"/>
  <c r="Q27" i="7"/>
  <c r="P27" i="7"/>
  <c r="L27" i="7"/>
  <c r="P26" i="7"/>
  <c r="P25" i="7"/>
  <c r="P24" i="7"/>
  <c r="O24" i="7"/>
  <c r="P23" i="7"/>
  <c r="P22" i="7"/>
  <c r="P21" i="7"/>
  <c r="P20" i="7"/>
  <c r="O20" i="7"/>
  <c r="P19" i="7"/>
  <c r="P18" i="7"/>
  <c r="O18" i="7"/>
  <c r="P17" i="7"/>
  <c r="O17" i="7"/>
  <c r="P16" i="7"/>
  <c r="O16" i="7"/>
  <c r="P15" i="7"/>
  <c r="P14" i="7"/>
  <c r="O14" i="7"/>
  <c r="P13" i="7"/>
  <c r="P12" i="7"/>
  <c r="O12" i="7"/>
  <c r="P11" i="7"/>
  <c r="C28" i="4"/>
  <c r="Q27" i="4"/>
  <c r="P27" i="4"/>
  <c r="L27" i="4"/>
  <c r="K26" i="4"/>
  <c r="P26" i="4" s="1"/>
  <c r="P25" i="4"/>
  <c r="K25" i="4"/>
  <c r="O25" i="4" s="1"/>
  <c r="P24" i="4"/>
  <c r="K24" i="4"/>
  <c r="L24" i="4" s="1"/>
  <c r="P23" i="4"/>
  <c r="K23" i="4"/>
  <c r="L23" i="4" s="1"/>
  <c r="P22" i="4"/>
  <c r="K22" i="4"/>
  <c r="L22" i="4" s="1"/>
  <c r="K21" i="4"/>
  <c r="O21" i="4" s="1"/>
  <c r="K20" i="4"/>
  <c r="P20" i="4" s="1"/>
  <c r="K19" i="4"/>
  <c r="L19" i="4" s="1"/>
  <c r="P18" i="4"/>
  <c r="K18" i="4"/>
  <c r="L18" i="4" s="1"/>
  <c r="P17" i="4"/>
  <c r="K17" i="4"/>
  <c r="O17" i="4" s="1"/>
  <c r="P16" i="4"/>
  <c r="K16" i="4"/>
  <c r="P15" i="4"/>
  <c r="K15" i="4"/>
  <c r="O15" i="4" s="1"/>
  <c r="P14" i="4"/>
  <c r="K14" i="4"/>
  <c r="L14" i="4" s="1"/>
  <c r="P13" i="4"/>
  <c r="K13" i="4"/>
  <c r="L13" i="4" s="1"/>
  <c r="P12" i="4"/>
  <c r="K12" i="4"/>
  <c r="L12" i="4" s="1"/>
  <c r="P11" i="4"/>
  <c r="O11" i="4"/>
  <c r="L11" i="4"/>
  <c r="O24" i="11" l="1"/>
  <c r="R24" i="11" s="1"/>
  <c r="O16" i="11"/>
  <c r="O11" i="11"/>
  <c r="Q11" i="11" s="1"/>
  <c r="O20" i="11"/>
  <c r="O18" i="11"/>
  <c r="R18" i="11" s="1"/>
  <c r="O22" i="11"/>
  <c r="O25" i="7"/>
  <c r="Q25" i="7" s="1"/>
  <c r="O14" i="11"/>
  <c r="R14" i="11" s="1"/>
  <c r="O26" i="11"/>
  <c r="Q26" i="11" s="1"/>
  <c r="R20" i="12"/>
  <c r="O24" i="4"/>
  <c r="R24" i="4" s="1"/>
  <c r="O16" i="4"/>
  <c r="L16" i="4"/>
  <c r="O11" i="7"/>
  <c r="O26" i="7"/>
  <c r="Q26" i="7" s="1"/>
  <c r="O13" i="7"/>
  <c r="Q13" i="7" s="1"/>
  <c r="O15" i="7"/>
  <c r="Q15" i="7" s="1"/>
  <c r="O22" i="7"/>
  <c r="L19" i="7"/>
  <c r="Q19" i="7" s="1"/>
  <c r="O12" i="11"/>
  <c r="R12" i="11" s="1"/>
  <c r="O15" i="11"/>
  <c r="Q15" i="11" s="1"/>
  <c r="O23" i="11"/>
  <c r="Q23" i="11" s="1"/>
  <c r="O13" i="11"/>
  <c r="Q13" i="11" s="1"/>
  <c r="O21" i="11"/>
  <c r="Q21" i="11" s="1"/>
  <c r="O25" i="11"/>
  <c r="R25" i="11" s="1"/>
  <c r="Q20" i="11"/>
  <c r="Q16" i="11"/>
  <c r="Q14" i="11"/>
  <c r="Q18" i="11"/>
  <c r="Q22" i="11"/>
  <c r="O15" i="12"/>
  <c r="R15" i="12" s="1"/>
  <c r="R19" i="12"/>
  <c r="Q21" i="12"/>
  <c r="R22" i="12"/>
  <c r="Q25" i="12"/>
  <c r="R26" i="12"/>
  <c r="R23" i="12"/>
  <c r="Q13" i="12"/>
  <c r="Q19" i="12"/>
  <c r="Q23" i="12"/>
  <c r="Q11" i="12"/>
  <c r="Q15" i="12"/>
  <c r="L16" i="10"/>
  <c r="O23" i="10"/>
  <c r="Q23" i="10" s="1"/>
  <c r="O11" i="10"/>
  <c r="Q11" i="10" s="1"/>
  <c r="Q13" i="10"/>
  <c r="Q25" i="10"/>
  <c r="Q21" i="10"/>
  <c r="Q12" i="10"/>
  <c r="O21" i="7"/>
  <c r="R21" i="7" s="1"/>
  <c r="O23" i="7"/>
  <c r="Q23" i="7" s="1"/>
  <c r="Q24" i="7"/>
  <c r="O22" i="4"/>
  <c r="Q22" i="4" s="1"/>
  <c r="O13" i="4"/>
  <c r="R13" i="4" s="1"/>
  <c r="O23" i="4"/>
  <c r="Q23" i="4" s="1"/>
  <c r="Q15" i="10"/>
  <c r="Q16" i="10"/>
  <c r="Q14" i="10"/>
  <c r="Q22" i="12"/>
  <c r="Q24" i="12"/>
  <c r="Q20" i="12"/>
  <c r="Q26" i="12"/>
  <c r="Q18" i="12"/>
  <c r="R18" i="12"/>
  <c r="Q14" i="12"/>
  <c r="R14" i="12"/>
  <c r="R11" i="12"/>
  <c r="R12" i="12"/>
  <c r="R16" i="12"/>
  <c r="R24" i="12"/>
  <c r="R25" i="12"/>
  <c r="R13" i="12"/>
  <c r="R21" i="12"/>
  <c r="R17" i="12"/>
  <c r="Q24" i="11"/>
  <c r="R15" i="11"/>
  <c r="R16" i="11"/>
  <c r="R17" i="11"/>
  <c r="R19" i="11"/>
  <c r="R20" i="11"/>
  <c r="R22" i="11"/>
  <c r="R11" i="11"/>
  <c r="Q12" i="7"/>
  <c r="R11" i="4"/>
  <c r="Q17" i="7"/>
  <c r="Q16" i="7"/>
  <c r="Q21" i="7"/>
  <c r="Q19" i="10"/>
  <c r="R17" i="4"/>
  <c r="R22" i="4"/>
  <c r="R25" i="4"/>
  <c r="Q20" i="10"/>
  <c r="Q24" i="10"/>
  <c r="Q26" i="10"/>
  <c r="Q22" i="10"/>
  <c r="Q18" i="10"/>
  <c r="R12" i="10"/>
  <c r="R15" i="10"/>
  <c r="R19" i="10"/>
  <c r="R13" i="10"/>
  <c r="R17" i="10"/>
  <c r="R21" i="10"/>
  <c r="R25" i="10"/>
  <c r="R11" i="10"/>
  <c r="R14" i="10"/>
  <c r="R16" i="10"/>
  <c r="R18" i="10"/>
  <c r="R20" i="10"/>
  <c r="R22" i="10"/>
  <c r="R24" i="10"/>
  <c r="R26" i="10"/>
  <c r="Q11" i="7"/>
  <c r="Q20" i="7"/>
  <c r="Q22" i="7"/>
  <c r="Q18" i="7"/>
  <c r="Q14" i="7"/>
  <c r="R12" i="7"/>
  <c r="R15" i="7"/>
  <c r="R19" i="7"/>
  <c r="R13" i="7"/>
  <c r="R17" i="7"/>
  <c r="R11" i="7"/>
  <c r="R14" i="7"/>
  <c r="R16" i="7"/>
  <c r="R18" i="7"/>
  <c r="R20" i="7"/>
  <c r="R22" i="7"/>
  <c r="R24" i="7"/>
  <c r="Q11" i="4"/>
  <c r="Q24" i="4"/>
  <c r="R16" i="4"/>
  <c r="O14" i="4"/>
  <c r="R14" i="4" s="1"/>
  <c r="O26" i="4"/>
  <c r="R26" i="4" s="1"/>
  <c r="R15" i="4"/>
  <c r="O18" i="4"/>
  <c r="R18" i="4" s="1"/>
  <c r="O20" i="4"/>
  <c r="R20" i="4" s="1"/>
  <c r="O12" i="4"/>
  <c r="R12" i="4" s="1"/>
  <c r="O19" i="4"/>
  <c r="P19" i="4"/>
  <c r="L20" i="4"/>
  <c r="P21" i="4"/>
  <c r="R21" i="4" s="1"/>
  <c r="L26" i="4"/>
  <c r="L15" i="4"/>
  <c r="Q15" i="4" s="1"/>
  <c r="L17" i="4"/>
  <c r="Q17" i="4" s="1"/>
  <c r="L21" i="4"/>
  <c r="Q21" i="4" s="1"/>
  <c r="L25" i="4"/>
  <c r="Q25" i="4" s="1"/>
  <c r="R13" i="11" l="1"/>
  <c r="Q25" i="11"/>
  <c r="R23" i="11"/>
  <c r="R26" i="7"/>
  <c r="R25" i="7"/>
  <c r="Q16" i="4"/>
  <c r="R26" i="11"/>
  <c r="R21" i="11"/>
  <c r="R23" i="4"/>
  <c r="R23" i="7"/>
  <c r="Q12" i="11"/>
  <c r="R23" i="10"/>
  <c r="Q13" i="4"/>
  <c r="Q20" i="4"/>
  <c r="Q26" i="4"/>
  <c r="Q18" i="4"/>
  <c r="Q14" i="4"/>
  <c r="R19" i="4"/>
  <c r="Q19" i="4"/>
  <c r="Q12" i="4"/>
</calcChain>
</file>

<file path=xl/sharedStrings.xml><?xml version="1.0" encoding="utf-8"?>
<sst xmlns="http://schemas.openxmlformats.org/spreadsheetml/2006/main" count="451" uniqueCount="95">
  <si>
    <t>SỞ GD&amp;ĐT TỈNH BÌNH DƯƠNG</t>
  </si>
  <si>
    <t>CỘNG HÒA XÃ HỘI CHỦ NGHĨA VIỆT NAM</t>
  </si>
  <si>
    <t>TRƯỜNG TC KINH TẾ BÌNH DƯƠNG</t>
  </si>
  <si>
    <t>Độc lập - Tự do - Hạnh phúc</t>
  </si>
  <si>
    <t>BẢNG ĐIỂM QUÁ TRÌNH</t>
  </si>
  <si>
    <r>
      <t>Đơn vị học trình:</t>
    </r>
    <r>
      <rPr>
        <sz val="12"/>
        <color indexed="8"/>
        <rFont val="Times New Roman"/>
        <family val="1"/>
      </rPr>
      <t xml:space="preserve"> </t>
    </r>
  </si>
  <si>
    <r>
      <t>Khoa:</t>
    </r>
    <r>
      <rPr>
        <sz val="12"/>
        <color indexed="8"/>
        <rFont val="Times New Roman"/>
        <family val="1"/>
      </rPr>
      <t xml:space="preserve"> CS-VHPT</t>
    </r>
  </si>
  <si>
    <r>
      <t xml:space="preserve">Học kỳ: </t>
    </r>
    <r>
      <rPr>
        <sz val="12"/>
        <color indexed="8"/>
        <rFont val="Times New Roman"/>
        <family val="1"/>
        <charset val="163"/>
      </rPr>
      <t>1</t>
    </r>
  </si>
  <si>
    <r>
      <t>Học phần:</t>
    </r>
    <r>
      <rPr>
        <sz val="12"/>
        <color indexed="8"/>
        <rFont val="Times New Roman"/>
        <family val="1"/>
      </rPr>
      <t xml:space="preserve"> </t>
    </r>
  </si>
  <si>
    <t>Giáo dục chính trị</t>
  </si>
  <si>
    <t>ST
T</t>
  </si>
  <si>
    <t>Họ và tên</t>
  </si>
  <si>
    <t>Ngày sinh</t>
  </si>
  <si>
    <t>HS1</t>
  </si>
  <si>
    <t>HS2</t>
  </si>
  <si>
    <t>ĐTB
HS</t>
  </si>
  <si>
    <t>Đủ ĐK dự thi</t>
  </si>
  <si>
    <t>Thi</t>
  </si>
  <si>
    <t>ĐTB</t>
  </si>
  <si>
    <t>Đạt</t>
  </si>
  <si>
    <t>ĐTB
LCN</t>
  </si>
  <si>
    <t>Ghi chú</t>
  </si>
  <si>
    <t>(1)</t>
  </si>
  <si>
    <t>(2)</t>
  </si>
  <si>
    <t>(3)</t>
  </si>
  <si>
    <t>L1</t>
  </si>
  <si>
    <t>L2</t>
  </si>
  <si>
    <t>Ánh</t>
  </si>
  <si>
    <t>Ngân</t>
  </si>
  <si>
    <t>Thanh</t>
  </si>
  <si>
    <t>Nguyễn Thanh</t>
  </si>
  <si>
    <t>Tổng số:</t>
  </si>
  <si>
    <t>TRƯỞNG KHOA</t>
  </si>
  <si>
    <t>Giáo viên bộ môn</t>
  </si>
  <si>
    <t>Người nhập điểm</t>
  </si>
  <si>
    <t>Võ Hồng Châu</t>
  </si>
  <si>
    <t>Từ Minh</t>
  </si>
  <si>
    <r>
      <t xml:space="preserve">Năm học: </t>
    </r>
    <r>
      <rPr>
        <sz val="12"/>
        <color indexed="8"/>
        <rFont val="Times New Roman"/>
        <family val="1"/>
      </rPr>
      <t>2015 - 2016</t>
    </r>
  </si>
  <si>
    <t>Bình</t>
  </si>
  <si>
    <t>Thy</t>
  </si>
  <si>
    <t>Nguyễn Thị Nở</t>
  </si>
  <si>
    <t>Đồng Thị Hậu</t>
  </si>
  <si>
    <t>Giáo dục pháp luật</t>
  </si>
  <si>
    <r>
      <t>Số tiết:</t>
    </r>
    <r>
      <rPr>
        <i/>
        <sz val="12"/>
        <color indexed="8"/>
        <rFont val="Times New Roman"/>
        <family val="1"/>
      </rPr>
      <t xml:space="preserve"> 75   Lý thuyết:  55 Thực hành: 20</t>
    </r>
  </si>
  <si>
    <r>
      <t>Số tiết:</t>
    </r>
    <r>
      <rPr>
        <i/>
        <sz val="12"/>
        <color indexed="8"/>
        <rFont val="Times New Roman"/>
        <family val="1"/>
      </rPr>
      <t xml:space="preserve"> 30   Lý thuyết: 20  Thực hành: 10</t>
    </r>
  </si>
  <si>
    <t>Nguyễn Dung Hạnh</t>
  </si>
  <si>
    <t>Tin học</t>
  </si>
  <si>
    <r>
      <t>Số tiết:</t>
    </r>
    <r>
      <rPr>
        <i/>
        <sz val="12"/>
        <color indexed="8"/>
        <rFont val="Times New Roman"/>
        <family val="1"/>
      </rPr>
      <t xml:space="preserve"> 60   Lý thuyết: 30  Thực hành: 30</t>
    </r>
  </si>
  <si>
    <t>Lớp học: Trung cấp hệ chính quy 241KD1</t>
  </si>
  <si>
    <t>Nguyễn Thị Ngọc</t>
  </si>
  <si>
    <t>25/05/1993</t>
  </si>
  <si>
    <t>Sang</t>
  </si>
  <si>
    <t>29/05/1997</t>
  </si>
  <si>
    <t>Trần Ngọc Vy</t>
  </si>
  <si>
    <t>29/03/1997</t>
  </si>
  <si>
    <t>Trần Thị Như</t>
  </si>
  <si>
    <t>Ý</t>
  </si>
  <si>
    <t>15/12/1997</t>
  </si>
  <si>
    <t>Nguyễn Thị Thu</t>
  </si>
  <si>
    <t>24/02/1995</t>
  </si>
  <si>
    <t>Hà Ngọc</t>
  </si>
  <si>
    <t>Thủy</t>
  </si>
  <si>
    <t>15/11/1989</t>
  </si>
  <si>
    <t>Đoàn Cẩm</t>
  </si>
  <si>
    <t>Thùy</t>
  </si>
  <si>
    <t>18/11/1995</t>
  </si>
  <si>
    <t>Nguyễn Thị Mỹ</t>
  </si>
  <si>
    <t>05/05/1996</t>
  </si>
  <si>
    <t>Lê Thị Yến</t>
  </si>
  <si>
    <t>18/07/1997</t>
  </si>
  <si>
    <t>08/05/1997</t>
  </si>
  <si>
    <t>Lê Thị</t>
  </si>
  <si>
    <t>Vẹn</t>
  </si>
  <si>
    <t>18/03/1995</t>
  </si>
  <si>
    <t>Huỳnh Ngọc</t>
  </si>
  <si>
    <t>Sa</t>
  </si>
  <si>
    <t>18/11/1987</t>
  </si>
  <si>
    <t>Nguyễn Anh</t>
  </si>
  <si>
    <t>09/06/1997</t>
  </si>
  <si>
    <t>Nguyễn Thị Huyền</t>
  </si>
  <si>
    <t>Trâm</t>
  </si>
  <si>
    <t>28/10/1997</t>
  </si>
  <si>
    <t>Hồ Ngọc</t>
  </si>
  <si>
    <t>Thảo</t>
  </si>
  <si>
    <t>22/07/1996</t>
  </si>
  <si>
    <t>Tăng Thị Thanh</t>
  </si>
  <si>
    <t>02/12/1996</t>
  </si>
  <si>
    <t>Nhập học trễ</t>
  </si>
  <si>
    <t>Nguyên lý thống kê</t>
  </si>
  <si>
    <t>Phan Văn Dũng</t>
  </si>
  <si>
    <t>Nguyễn Thúy Vy</t>
  </si>
  <si>
    <t>Nguyên lý kế toán</t>
  </si>
  <si>
    <r>
      <t>Số tiết:</t>
    </r>
    <r>
      <rPr>
        <i/>
        <sz val="12"/>
        <color indexed="8"/>
        <rFont val="Times New Roman"/>
        <family val="1"/>
      </rPr>
      <t xml:space="preserve"> 70   Lý thuyết: 60  Thực hành: 15</t>
    </r>
  </si>
  <si>
    <t>Bến Cát, ngày 19 tháng 01 năm 2016</t>
  </si>
  <si>
    <t>Bến Cát, ngày 20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</si>
</sst>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6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6" fillId="0" borderId="0" xfId="1" applyFont="1"/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2" fillId="0" borderId="7" xfId="1" applyFont="1" applyBorder="1"/>
    <xf numFmtId="0" fontId="11" fillId="0" borderId="5" xfId="1" applyFont="1" applyBorder="1"/>
    <xf numFmtId="0" fontId="11" fillId="0" borderId="10" xfId="1" applyFont="1" applyBorder="1"/>
    <xf numFmtId="0" fontId="2" fillId="0" borderId="5" xfId="1" applyFont="1" applyBorder="1"/>
    <xf numFmtId="0" fontId="3" fillId="0" borderId="0" xfId="1" applyFont="1" applyAlignment="1">
      <alignment horizontal="left"/>
    </xf>
    <xf numFmtId="0" fontId="7" fillId="0" borderId="0" xfId="1" applyFont="1" applyAlignment="1"/>
    <xf numFmtId="0" fontId="9" fillId="0" borderId="0" xfId="1" applyFont="1"/>
    <xf numFmtId="0" fontId="3" fillId="0" borderId="0" xfId="1" applyFont="1" applyAlignment="1"/>
    <xf numFmtId="0" fontId="20" fillId="0" borderId="5" xfId="8" applyFont="1" applyBorder="1" applyAlignment="1">
      <alignment horizontal="left"/>
    </xf>
    <xf numFmtId="0" fontId="20" fillId="0" borderId="10" xfId="8" applyFont="1" applyBorder="1" applyAlignment="1"/>
    <xf numFmtId="49" fontId="19" fillId="0" borderId="1" xfId="9" applyNumberFormat="1" applyFont="1" applyBorder="1" applyAlignment="1">
      <alignment horizontal="center"/>
    </xf>
    <xf numFmtId="0" fontId="20" fillId="0" borderId="5" xfId="8" applyFont="1" applyFill="1" applyBorder="1" applyAlignment="1">
      <alignment horizontal="left"/>
    </xf>
    <xf numFmtId="0" fontId="20" fillId="0" borderId="10" xfId="8" applyFont="1" applyFill="1" applyBorder="1" applyAlignme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</cellXfs>
  <cellStyles count="24">
    <cellStyle name="Comma0" xfId="2"/>
    <cellStyle name="Currency0" xfId="3"/>
    <cellStyle name="Date" xfId="4"/>
    <cellStyle name="Fixed" xfId="5"/>
    <cellStyle name="Normal" xfId="0" builtinId="0"/>
    <cellStyle name="Normal 14" xfId="6"/>
    <cellStyle name="Normal 2" xfId="7"/>
    <cellStyle name="Normal 2 2" xfId="8"/>
    <cellStyle name="Normal 3" xfId="1"/>
    <cellStyle name="Normal 3 2" xfId="9"/>
    <cellStyle name="Normal 4" xfId="10"/>
    <cellStyle name="Normal 5" xfId="11"/>
    <cellStyle name="Normal 6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10"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  <dxf>
      <fill>
        <patternFill>
          <bgColor rgb="FFFF66FF"/>
        </patternFill>
      </fill>
    </dxf>
    <dxf>
      <fill>
        <patternFill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466725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4900" y="400050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</xdr:row>
      <xdr:rowOff>9525</xdr:rowOff>
    </xdr:from>
    <xdr:to>
      <xdr:col>14</xdr:col>
      <xdr:colOff>428625</xdr:colOff>
      <xdr:row>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981700" y="4095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4"/>
  <sheetViews>
    <sheetView tabSelected="1" topLeftCell="A5" workbookViewId="0">
      <selection activeCell="U16" sqref="U16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9" t="s">
        <v>0</v>
      </c>
      <c r="B1" s="39"/>
      <c r="C1" s="39"/>
      <c r="D1" s="39"/>
      <c r="G1" s="40" t="s">
        <v>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40" t="s">
        <v>2</v>
      </c>
      <c r="B2" s="40"/>
      <c r="C2" s="40"/>
      <c r="D2" s="40"/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4" spans="1:19" ht="18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>
      <c r="A6" s="2" t="s">
        <v>37</v>
      </c>
      <c r="D6" s="2" t="s">
        <v>48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88</v>
      </c>
      <c r="M7" s="4" t="s">
        <v>44</v>
      </c>
    </row>
    <row r="9" spans="1:19">
      <c r="A9" s="32" t="s">
        <v>10</v>
      </c>
      <c r="B9" s="33" t="s">
        <v>11</v>
      </c>
      <c r="C9" s="33"/>
      <c r="D9" s="34" t="s">
        <v>12</v>
      </c>
      <c r="E9" s="36" t="s">
        <v>13</v>
      </c>
      <c r="F9" s="33"/>
      <c r="G9" s="37"/>
      <c r="H9" s="36" t="s">
        <v>14</v>
      </c>
      <c r="I9" s="33"/>
      <c r="J9" s="38"/>
      <c r="K9" s="45" t="s">
        <v>15</v>
      </c>
      <c r="L9" s="45" t="s">
        <v>16</v>
      </c>
      <c r="M9" s="33" t="s">
        <v>17</v>
      </c>
      <c r="N9" s="33"/>
      <c r="O9" s="38" t="s">
        <v>18</v>
      </c>
      <c r="P9" s="47"/>
      <c r="Q9" s="33" t="s">
        <v>19</v>
      </c>
      <c r="R9" s="32" t="s">
        <v>20</v>
      </c>
      <c r="S9" s="42" t="s">
        <v>21</v>
      </c>
    </row>
    <row r="10" spans="1:19">
      <c r="A10" s="33"/>
      <c r="B10" s="33"/>
      <c r="C10" s="33"/>
      <c r="D10" s="35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43"/>
      <c r="L10" s="46"/>
      <c r="M10" s="9" t="s">
        <v>25</v>
      </c>
      <c r="N10" s="9" t="s">
        <v>26</v>
      </c>
      <c r="O10" s="9" t="s">
        <v>25</v>
      </c>
      <c r="P10" s="10" t="s">
        <v>26</v>
      </c>
      <c r="Q10" s="33"/>
      <c r="R10" s="33"/>
      <c r="S10" s="43"/>
    </row>
    <row r="11" spans="1:19" s="19" customFormat="1">
      <c r="A11" s="11">
        <v>1</v>
      </c>
      <c r="B11" s="27" t="s">
        <v>49</v>
      </c>
      <c r="C11" s="28" t="s">
        <v>27</v>
      </c>
      <c r="D11" s="29" t="s">
        <v>50</v>
      </c>
      <c r="E11" s="12">
        <v>9</v>
      </c>
      <c r="F11" s="13"/>
      <c r="G11" s="14"/>
      <c r="H11" s="14">
        <v>9</v>
      </c>
      <c r="I11" s="14"/>
      <c r="J11" s="14"/>
      <c r="K11" s="15">
        <f>(E11+H11*2)/3</f>
        <v>9</v>
      </c>
      <c r="L11" s="16" t="str">
        <f>IF(K11&lt;3,"","x")</f>
        <v>x</v>
      </c>
      <c r="M11" s="17">
        <v>7.8</v>
      </c>
      <c r="N11" s="17"/>
      <c r="O11" s="16">
        <f>IF(M11&lt;&gt;"",(K11*4+M11*6)/10,"")</f>
        <v>8.2799999999999994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8.2799999999999994</v>
      </c>
      <c r="S11" s="14"/>
    </row>
    <row r="12" spans="1:19" s="19" customFormat="1">
      <c r="A12" s="11">
        <v>2</v>
      </c>
      <c r="B12" s="27" t="s">
        <v>30</v>
      </c>
      <c r="C12" s="28" t="s">
        <v>38</v>
      </c>
      <c r="D12" s="29" t="s">
        <v>70</v>
      </c>
      <c r="E12" s="12">
        <v>7</v>
      </c>
      <c r="F12" s="13"/>
      <c r="G12" s="14"/>
      <c r="H12" s="14">
        <v>7</v>
      </c>
      <c r="I12" s="14"/>
      <c r="J12" s="14"/>
      <c r="K12" s="15">
        <f t="shared" ref="K12:K26" si="0">(E12+H12*2)/3</f>
        <v>7</v>
      </c>
      <c r="L12" s="16" t="str">
        <f t="shared" ref="L12:L27" si="1">IF(K12&lt;3,"","x")</f>
        <v>x</v>
      </c>
      <c r="M12" s="17">
        <v>0</v>
      </c>
      <c r="N12" s="17"/>
      <c r="O12" s="16">
        <f t="shared" ref="O12:O26" si="2">IF(M12&lt;&gt;"",(K12*4+M12*6)/10,"")</f>
        <v>2.8</v>
      </c>
      <c r="P12" s="16" t="str">
        <f t="shared" ref="P12:P27" si="3">IF(N12&lt;&gt;"",(K12*4+N12*6)/10,"")</f>
        <v/>
      </c>
      <c r="Q12" s="17" t="str">
        <f t="shared" ref="Q12:Q26" si="4">IF(L12="x",IF(AND(O12&gt;=5,M12&gt;=3),"x",IF(AND(P12&gt;=5,N12&gt;=3),"x","")),"")</f>
        <v/>
      </c>
      <c r="R12" s="18">
        <f t="shared" ref="R12:R26" si="5">MAX(O12:P12)</f>
        <v>2.8</v>
      </c>
      <c r="S12" s="14"/>
    </row>
    <row r="13" spans="1:19" s="19" customFormat="1">
      <c r="A13" s="11">
        <v>3</v>
      </c>
      <c r="B13" s="27" t="s">
        <v>68</v>
      </c>
      <c r="C13" s="28" t="s">
        <v>28</v>
      </c>
      <c r="D13" s="29" t="s">
        <v>69</v>
      </c>
      <c r="E13" s="12">
        <v>8</v>
      </c>
      <c r="F13" s="13"/>
      <c r="G13" s="14"/>
      <c r="H13" s="14">
        <v>8</v>
      </c>
      <c r="I13" s="14"/>
      <c r="J13" s="14"/>
      <c r="K13" s="15">
        <f t="shared" si="0"/>
        <v>8</v>
      </c>
      <c r="L13" s="16" t="str">
        <f t="shared" si="1"/>
        <v>x</v>
      </c>
      <c r="M13" s="17">
        <v>9.5</v>
      </c>
      <c r="N13" s="17"/>
      <c r="O13" s="16">
        <f t="shared" si="2"/>
        <v>8.9</v>
      </c>
      <c r="P13" s="16" t="str">
        <f t="shared" si="3"/>
        <v/>
      </c>
      <c r="Q13" s="17" t="str">
        <f t="shared" si="4"/>
        <v>x</v>
      </c>
      <c r="R13" s="18">
        <f t="shared" si="5"/>
        <v>8.9</v>
      </c>
      <c r="S13" s="14"/>
    </row>
    <row r="14" spans="1:19" s="19" customFormat="1">
      <c r="A14" s="11">
        <v>4</v>
      </c>
      <c r="B14" s="27" t="s">
        <v>58</v>
      </c>
      <c r="C14" s="28" t="s">
        <v>28</v>
      </c>
      <c r="D14" s="29" t="s">
        <v>59</v>
      </c>
      <c r="E14" s="12">
        <v>8</v>
      </c>
      <c r="F14" s="13"/>
      <c r="G14" s="14"/>
      <c r="H14" s="14">
        <v>9</v>
      </c>
      <c r="I14" s="14"/>
      <c r="J14" s="14"/>
      <c r="K14" s="15">
        <f t="shared" si="0"/>
        <v>8.6666666666666661</v>
      </c>
      <c r="L14" s="16" t="str">
        <f t="shared" si="1"/>
        <v>x</v>
      </c>
      <c r="M14" s="17">
        <v>9.5</v>
      </c>
      <c r="N14" s="17"/>
      <c r="O14" s="16">
        <f t="shared" si="2"/>
        <v>9.1666666666666661</v>
      </c>
      <c r="P14" s="16" t="str">
        <f t="shared" si="3"/>
        <v/>
      </c>
      <c r="Q14" s="17" t="str">
        <f t="shared" si="4"/>
        <v>x</v>
      </c>
      <c r="R14" s="18">
        <f t="shared" si="5"/>
        <v>9.1666666666666661</v>
      </c>
      <c r="S14" s="14"/>
    </row>
    <row r="15" spans="1:19" s="19" customFormat="1">
      <c r="A15" s="11">
        <v>5</v>
      </c>
      <c r="B15" s="27" t="s">
        <v>74</v>
      </c>
      <c r="C15" s="28" t="s">
        <v>75</v>
      </c>
      <c r="D15" s="29" t="s">
        <v>76</v>
      </c>
      <c r="E15" s="12">
        <v>9</v>
      </c>
      <c r="F15" s="13"/>
      <c r="G15" s="14"/>
      <c r="H15" s="14">
        <v>9</v>
      </c>
      <c r="I15" s="14"/>
      <c r="J15" s="14"/>
      <c r="K15" s="15">
        <f t="shared" si="0"/>
        <v>9</v>
      </c>
      <c r="L15" s="16" t="str">
        <f t="shared" si="1"/>
        <v>x</v>
      </c>
      <c r="M15" s="17">
        <v>10</v>
      </c>
      <c r="N15" s="17"/>
      <c r="O15" s="16">
        <f t="shared" si="2"/>
        <v>9.6</v>
      </c>
      <c r="P15" s="16" t="str">
        <f t="shared" si="3"/>
        <v/>
      </c>
      <c r="Q15" s="17" t="str">
        <f t="shared" si="4"/>
        <v>x</v>
      </c>
      <c r="R15" s="18">
        <f t="shared" si="5"/>
        <v>9.6</v>
      </c>
      <c r="S15" s="14"/>
    </row>
    <row r="16" spans="1:19" s="19" customFormat="1">
      <c r="A16" s="11">
        <v>6</v>
      </c>
      <c r="B16" s="27" t="s">
        <v>36</v>
      </c>
      <c r="C16" s="28" t="s">
        <v>51</v>
      </c>
      <c r="D16" s="29" t="s">
        <v>52</v>
      </c>
      <c r="E16" s="12">
        <v>7</v>
      </c>
      <c r="F16" s="13"/>
      <c r="G16" s="14"/>
      <c r="H16" s="14">
        <v>8</v>
      </c>
      <c r="I16" s="14"/>
      <c r="J16" s="14"/>
      <c r="K16" s="15">
        <f t="shared" si="0"/>
        <v>7.666666666666667</v>
      </c>
      <c r="L16" s="16" t="str">
        <f t="shared" si="1"/>
        <v>x</v>
      </c>
      <c r="M16" s="17">
        <v>0</v>
      </c>
      <c r="N16" s="17"/>
      <c r="O16" s="16">
        <f t="shared" si="2"/>
        <v>3.0666666666666669</v>
      </c>
      <c r="P16" s="16" t="str">
        <f t="shared" si="3"/>
        <v/>
      </c>
      <c r="Q16" s="17" t="str">
        <f t="shared" si="4"/>
        <v/>
      </c>
      <c r="R16" s="18">
        <f t="shared" si="5"/>
        <v>3.0666666666666669</v>
      </c>
      <c r="S16" s="14"/>
    </row>
    <row r="17" spans="1:19" s="19" customFormat="1">
      <c r="A17" s="11">
        <v>7</v>
      </c>
      <c r="B17" s="30" t="s">
        <v>85</v>
      </c>
      <c r="C17" s="31" t="s">
        <v>29</v>
      </c>
      <c r="D17" s="29" t="s">
        <v>86</v>
      </c>
      <c r="E17" s="12"/>
      <c r="F17" s="13"/>
      <c r="G17" s="14"/>
      <c r="H17" s="14"/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7" t="s">
        <v>53</v>
      </c>
      <c r="C18" s="28" t="s">
        <v>29</v>
      </c>
      <c r="D18" s="29" t="s">
        <v>54</v>
      </c>
      <c r="E18" s="12">
        <v>8</v>
      </c>
      <c r="F18" s="13"/>
      <c r="G18" s="14"/>
      <c r="H18" s="14">
        <v>8</v>
      </c>
      <c r="I18" s="14"/>
      <c r="J18" s="14"/>
      <c r="K18" s="15">
        <f t="shared" si="0"/>
        <v>8</v>
      </c>
      <c r="L18" s="16" t="str">
        <f t="shared" si="1"/>
        <v>x</v>
      </c>
      <c r="M18" s="17">
        <v>9.5</v>
      </c>
      <c r="N18" s="17"/>
      <c r="O18" s="16">
        <f t="shared" si="2"/>
        <v>8.9</v>
      </c>
      <c r="P18" s="16" t="str">
        <f t="shared" si="3"/>
        <v/>
      </c>
      <c r="Q18" s="17" t="str">
        <f t="shared" si="4"/>
        <v>x</v>
      </c>
      <c r="R18" s="18">
        <f t="shared" si="5"/>
        <v>8.9</v>
      </c>
      <c r="S18" s="14"/>
    </row>
    <row r="19" spans="1:19" s="19" customFormat="1">
      <c r="A19" s="11">
        <v>9</v>
      </c>
      <c r="B19" s="30" t="s">
        <v>82</v>
      </c>
      <c r="C19" s="31" t="s">
        <v>83</v>
      </c>
      <c r="D19" s="29" t="s">
        <v>84</v>
      </c>
      <c r="E19" s="12"/>
      <c r="F19" s="13"/>
      <c r="G19" s="14"/>
      <c r="H19" s="14"/>
      <c r="I19" s="14"/>
      <c r="J19" s="14"/>
      <c r="K19" s="15">
        <f t="shared" si="0"/>
        <v>0</v>
      </c>
      <c r="L19" s="16" t="str">
        <f t="shared" si="1"/>
        <v/>
      </c>
      <c r="M19" s="17"/>
      <c r="N19" s="17"/>
      <c r="O19" s="16" t="str">
        <f t="shared" si="2"/>
        <v/>
      </c>
      <c r="P19" s="16" t="str">
        <f t="shared" si="3"/>
        <v/>
      </c>
      <c r="Q19" s="17" t="str">
        <f t="shared" si="4"/>
        <v/>
      </c>
      <c r="R19" s="18">
        <f t="shared" si="5"/>
        <v>0</v>
      </c>
      <c r="S19" s="14"/>
    </row>
    <row r="20" spans="1:19" s="19" customFormat="1">
      <c r="A20" s="11">
        <v>10</v>
      </c>
      <c r="B20" s="27" t="s">
        <v>63</v>
      </c>
      <c r="C20" s="28" t="s">
        <v>64</v>
      </c>
      <c r="D20" s="29" t="s">
        <v>65</v>
      </c>
      <c r="E20" s="12">
        <v>8</v>
      </c>
      <c r="F20" s="13"/>
      <c r="G20" s="14"/>
      <c r="H20" s="14">
        <v>8</v>
      </c>
      <c r="I20" s="14"/>
      <c r="J20" s="14"/>
      <c r="K20" s="15">
        <f t="shared" si="0"/>
        <v>8</v>
      </c>
      <c r="L20" s="16" t="str">
        <f t="shared" si="1"/>
        <v>x</v>
      </c>
      <c r="M20" s="17">
        <v>0</v>
      </c>
      <c r="N20" s="17"/>
      <c r="O20" s="16">
        <f t="shared" si="2"/>
        <v>3.2</v>
      </c>
      <c r="P20" s="16" t="str">
        <f t="shared" si="3"/>
        <v/>
      </c>
      <c r="Q20" s="17" t="str">
        <f t="shared" si="4"/>
        <v/>
      </c>
      <c r="R20" s="18">
        <f t="shared" si="5"/>
        <v>3.2</v>
      </c>
      <c r="S20" s="14"/>
    </row>
    <row r="21" spans="1:19" s="19" customFormat="1">
      <c r="A21" s="11">
        <v>11</v>
      </c>
      <c r="B21" s="27" t="s">
        <v>60</v>
      </c>
      <c r="C21" s="28" t="s">
        <v>61</v>
      </c>
      <c r="D21" s="29" t="s">
        <v>62</v>
      </c>
      <c r="E21" s="12">
        <v>8</v>
      </c>
      <c r="F21" s="13"/>
      <c r="G21" s="14"/>
      <c r="H21" s="14">
        <v>8</v>
      </c>
      <c r="I21" s="14"/>
      <c r="J21" s="14"/>
      <c r="K21" s="15">
        <f t="shared" si="0"/>
        <v>8</v>
      </c>
      <c r="L21" s="16" t="str">
        <f t="shared" si="1"/>
        <v>x</v>
      </c>
      <c r="M21" s="17">
        <v>10</v>
      </c>
      <c r="N21" s="17"/>
      <c r="O21" s="16">
        <f t="shared" si="2"/>
        <v>9.1999999999999993</v>
      </c>
      <c r="P21" s="16" t="str">
        <f t="shared" si="3"/>
        <v/>
      </c>
      <c r="Q21" s="17" t="str">
        <f t="shared" si="4"/>
        <v>x</v>
      </c>
      <c r="R21" s="18">
        <f t="shared" si="5"/>
        <v>9.1999999999999993</v>
      </c>
      <c r="S21" s="14"/>
    </row>
    <row r="22" spans="1:19" s="19" customFormat="1">
      <c r="A22" s="11">
        <v>12</v>
      </c>
      <c r="B22" s="30" t="s">
        <v>77</v>
      </c>
      <c r="C22" s="31" t="s">
        <v>39</v>
      </c>
      <c r="D22" s="29" t="s">
        <v>78</v>
      </c>
      <c r="E22" s="12">
        <v>8</v>
      </c>
      <c r="F22" s="13"/>
      <c r="G22" s="14"/>
      <c r="H22" s="14">
        <v>8</v>
      </c>
      <c r="I22" s="14"/>
      <c r="J22" s="14"/>
      <c r="K22" s="15">
        <f t="shared" si="0"/>
        <v>8</v>
      </c>
      <c r="L22" s="16" t="str">
        <f t="shared" si="1"/>
        <v>x</v>
      </c>
      <c r="M22" s="17">
        <v>8.5</v>
      </c>
      <c r="N22" s="17"/>
      <c r="O22" s="16">
        <f t="shared" si="2"/>
        <v>8.3000000000000007</v>
      </c>
      <c r="P22" s="16" t="str">
        <f t="shared" si="3"/>
        <v/>
      </c>
      <c r="Q22" s="17" t="str">
        <f t="shared" si="4"/>
        <v>x</v>
      </c>
      <c r="R22" s="18">
        <f t="shared" si="5"/>
        <v>8.3000000000000007</v>
      </c>
      <c r="S22" s="14"/>
    </row>
    <row r="23" spans="1:19" s="19" customFormat="1">
      <c r="A23" s="11">
        <v>13</v>
      </c>
      <c r="B23" s="30" t="s">
        <v>79</v>
      </c>
      <c r="C23" s="31" t="s">
        <v>80</v>
      </c>
      <c r="D23" s="29" t="s">
        <v>81</v>
      </c>
      <c r="E23" s="12">
        <v>8</v>
      </c>
      <c r="F23" s="13"/>
      <c r="G23" s="14"/>
      <c r="H23" s="14">
        <v>8</v>
      </c>
      <c r="I23" s="14"/>
      <c r="J23" s="14"/>
      <c r="K23" s="15">
        <f t="shared" si="0"/>
        <v>8</v>
      </c>
      <c r="L23" s="16" t="str">
        <f t="shared" si="1"/>
        <v>x</v>
      </c>
      <c r="M23" s="17">
        <v>10</v>
      </c>
      <c r="N23" s="17"/>
      <c r="O23" s="16">
        <f t="shared" si="2"/>
        <v>9.1999999999999993</v>
      </c>
      <c r="P23" s="16" t="str">
        <f t="shared" si="3"/>
        <v/>
      </c>
      <c r="Q23" s="17" t="str">
        <f t="shared" si="4"/>
        <v>x</v>
      </c>
      <c r="R23" s="18">
        <f t="shared" si="5"/>
        <v>9.1999999999999993</v>
      </c>
      <c r="S23" s="14"/>
    </row>
    <row r="24" spans="1:19" s="19" customFormat="1">
      <c r="A24" s="11">
        <v>14</v>
      </c>
      <c r="B24" s="27" t="s">
        <v>71</v>
      </c>
      <c r="C24" s="28" t="s">
        <v>72</v>
      </c>
      <c r="D24" s="29" t="s">
        <v>73</v>
      </c>
      <c r="E24" s="12">
        <v>8</v>
      </c>
      <c r="F24" s="13"/>
      <c r="G24" s="14"/>
      <c r="H24" s="14">
        <v>8</v>
      </c>
      <c r="I24" s="14"/>
      <c r="J24" s="14"/>
      <c r="K24" s="15">
        <f t="shared" si="0"/>
        <v>8</v>
      </c>
      <c r="L24" s="16" t="str">
        <f t="shared" si="1"/>
        <v>x</v>
      </c>
      <c r="M24" s="17">
        <v>9</v>
      </c>
      <c r="N24" s="17"/>
      <c r="O24" s="16">
        <f t="shared" si="2"/>
        <v>8.6</v>
      </c>
      <c r="P24" s="16" t="str">
        <f t="shared" si="3"/>
        <v/>
      </c>
      <c r="Q24" s="17" t="str">
        <f t="shared" si="4"/>
        <v>x</v>
      </c>
      <c r="R24" s="18">
        <f t="shared" si="5"/>
        <v>8.6</v>
      </c>
      <c r="S24" s="14"/>
    </row>
    <row r="25" spans="1:19" s="19" customFormat="1">
      <c r="A25" s="11">
        <v>15</v>
      </c>
      <c r="B25" s="27" t="s">
        <v>66</v>
      </c>
      <c r="C25" s="28" t="s">
        <v>56</v>
      </c>
      <c r="D25" s="29" t="s">
        <v>67</v>
      </c>
      <c r="E25" s="12">
        <v>9</v>
      </c>
      <c r="F25" s="13"/>
      <c r="G25" s="14"/>
      <c r="H25" s="14">
        <v>9</v>
      </c>
      <c r="I25" s="14"/>
      <c r="J25" s="14"/>
      <c r="K25" s="15">
        <f t="shared" si="0"/>
        <v>9</v>
      </c>
      <c r="L25" s="16" t="str">
        <f t="shared" si="1"/>
        <v>x</v>
      </c>
      <c r="M25" s="17">
        <v>9.5</v>
      </c>
      <c r="N25" s="17"/>
      <c r="O25" s="16">
        <f t="shared" si="2"/>
        <v>9.3000000000000007</v>
      </c>
      <c r="P25" s="16" t="str">
        <f t="shared" si="3"/>
        <v/>
      </c>
      <c r="Q25" s="17" t="str">
        <f t="shared" si="4"/>
        <v>x</v>
      </c>
      <c r="R25" s="18">
        <f t="shared" si="5"/>
        <v>9.3000000000000007</v>
      </c>
      <c r="S25" s="14"/>
    </row>
    <row r="26" spans="1:19" s="19" customFormat="1">
      <c r="A26" s="11">
        <v>16</v>
      </c>
      <c r="B26" s="27" t="s">
        <v>55</v>
      </c>
      <c r="C26" s="28" t="s">
        <v>56</v>
      </c>
      <c r="D26" s="29" t="s">
        <v>57</v>
      </c>
      <c r="E26" s="12">
        <v>9</v>
      </c>
      <c r="F26" s="13"/>
      <c r="G26" s="14"/>
      <c r="H26" s="14">
        <v>9</v>
      </c>
      <c r="I26" s="14"/>
      <c r="J26" s="14"/>
      <c r="K26" s="15">
        <f t="shared" si="0"/>
        <v>9</v>
      </c>
      <c r="L26" s="16" t="str">
        <f t="shared" si="1"/>
        <v>x</v>
      </c>
      <c r="M26" s="17">
        <v>9</v>
      </c>
      <c r="N26" s="17"/>
      <c r="O26" s="16">
        <f t="shared" si="2"/>
        <v>9</v>
      </c>
      <c r="P26" s="16" t="str">
        <f t="shared" si="3"/>
        <v/>
      </c>
      <c r="Q26" s="17" t="str">
        <f t="shared" si="4"/>
        <v>x</v>
      </c>
      <c r="R26" s="18">
        <f t="shared" si="5"/>
        <v>9</v>
      </c>
      <c r="S26" s="14"/>
    </row>
    <row r="27" spans="1:19" s="19" customFormat="1">
      <c r="A27" s="11"/>
      <c r="B27" s="20"/>
      <c r="C27" s="21"/>
      <c r="D27" s="22"/>
      <c r="E27" s="12"/>
      <c r="F27" s="13"/>
      <c r="G27" s="14"/>
      <c r="H27" s="14"/>
      <c r="I27" s="14"/>
      <c r="J27" s="14"/>
      <c r="K27" s="12"/>
      <c r="L27" s="17" t="str">
        <f t="shared" si="1"/>
        <v/>
      </c>
      <c r="M27" s="17"/>
      <c r="N27" s="17"/>
      <c r="O27" s="17"/>
      <c r="P27" s="16" t="str">
        <f t="shared" si="3"/>
        <v/>
      </c>
      <c r="Q27" s="17" t="str">
        <f t="shared" ref="Q27" si="6">IF(M27&lt;3,IF(OR(N27&lt;3,N27=""),"","x"),IF(OR(N27&lt;3,N27=""),"","x"))</f>
        <v/>
      </c>
      <c r="R27" s="12"/>
      <c r="S27" s="14"/>
    </row>
    <row r="28" spans="1:19">
      <c r="B28" s="2" t="s">
        <v>31</v>
      </c>
      <c r="C28" s="23">
        <f>COUNT(A11:A27)</f>
        <v>16</v>
      </c>
    </row>
    <row r="29" spans="1:19">
      <c r="L29" s="24"/>
      <c r="M29" s="44" t="s">
        <v>94</v>
      </c>
      <c r="N29" s="44"/>
      <c r="O29" s="44"/>
      <c r="P29" s="44"/>
      <c r="Q29" s="44"/>
      <c r="R29" s="44"/>
    </row>
    <row r="30" spans="1:19">
      <c r="B30" s="2" t="s">
        <v>32</v>
      </c>
      <c r="E30" s="25" t="s">
        <v>33</v>
      </c>
      <c r="L30" s="26"/>
      <c r="M30" s="40" t="s">
        <v>34</v>
      </c>
      <c r="N30" s="40"/>
      <c r="O30" s="40"/>
      <c r="P30" s="40"/>
      <c r="Q30" s="40"/>
      <c r="R30" s="40"/>
    </row>
    <row r="34" spans="5:15">
      <c r="E34" s="1" t="s">
        <v>89</v>
      </c>
      <c r="O34" s="1" t="s">
        <v>35</v>
      </c>
    </row>
  </sheetData>
  <sheetProtection password="CE28" sheet="1" objects="1" scenarios="1"/>
  <autoFilter ref="A10:S30">
    <filterColumn colId="1" showButton="0"/>
  </autoFilter>
  <mergeCells count="19">
    <mergeCell ref="S9:S10"/>
    <mergeCell ref="M29:R29"/>
    <mergeCell ref="M30:R30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27:Q27 O11:Q26">
    <cfRule type="cellIs" dxfId="9" priority="4" operator="lessThan">
      <formula>5</formula>
    </cfRule>
  </conditionalFormatting>
  <conditionalFormatting sqref="M11:N26 K11:K26">
    <cfRule type="cellIs" dxfId="8" priority="2" operator="lessThan">
      <formula>3</formula>
    </cfRule>
  </conditionalFormatting>
  <pageMargins left="0.45" right="0.45" top="0.3" bottom="0.25" header="0.26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4"/>
  <sheetViews>
    <sheetView topLeftCell="A6" workbookViewId="0">
      <selection activeCell="B20" sqref="B20:C20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9" t="s">
        <v>0</v>
      </c>
      <c r="B1" s="39"/>
      <c r="C1" s="39"/>
      <c r="D1" s="39"/>
      <c r="G1" s="40" t="s">
        <v>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40" t="s">
        <v>2</v>
      </c>
      <c r="B2" s="40"/>
      <c r="C2" s="40"/>
      <c r="D2" s="40"/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4" spans="1:19" ht="18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>
      <c r="A6" s="2" t="s">
        <v>37</v>
      </c>
      <c r="D6" s="2" t="s">
        <v>48</v>
      </c>
      <c r="M6" s="2" t="s">
        <v>5</v>
      </c>
      <c r="P6" s="3">
        <v>4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91</v>
      </c>
      <c r="M7" s="4" t="s">
        <v>92</v>
      </c>
    </row>
    <row r="9" spans="1:19">
      <c r="A9" s="32" t="s">
        <v>10</v>
      </c>
      <c r="B9" s="33" t="s">
        <v>11</v>
      </c>
      <c r="C9" s="33"/>
      <c r="D9" s="34" t="s">
        <v>12</v>
      </c>
      <c r="E9" s="36" t="s">
        <v>13</v>
      </c>
      <c r="F9" s="33"/>
      <c r="G9" s="37"/>
      <c r="H9" s="36" t="s">
        <v>14</v>
      </c>
      <c r="I9" s="33"/>
      <c r="J9" s="38"/>
      <c r="K9" s="45" t="s">
        <v>15</v>
      </c>
      <c r="L9" s="45" t="s">
        <v>16</v>
      </c>
      <c r="M9" s="33" t="s">
        <v>17</v>
      </c>
      <c r="N9" s="33"/>
      <c r="O9" s="38" t="s">
        <v>18</v>
      </c>
      <c r="P9" s="47"/>
      <c r="Q9" s="33" t="s">
        <v>19</v>
      </c>
      <c r="R9" s="32" t="s">
        <v>20</v>
      </c>
      <c r="S9" s="42" t="s">
        <v>21</v>
      </c>
    </row>
    <row r="10" spans="1:19">
      <c r="A10" s="33"/>
      <c r="B10" s="33"/>
      <c r="C10" s="33"/>
      <c r="D10" s="35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43"/>
      <c r="L10" s="46"/>
      <c r="M10" s="9" t="s">
        <v>25</v>
      </c>
      <c r="N10" s="9" t="s">
        <v>26</v>
      </c>
      <c r="O10" s="9" t="s">
        <v>25</v>
      </c>
      <c r="P10" s="10" t="s">
        <v>26</v>
      </c>
      <c r="Q10" s="33"/>
      <c r="R10" s="33"/>
      <c r="S10" s="43"/>
    </row>
    <row r="11" spans="1:19" s="19" customFormat="1">
      <c r="A11" s="11">
        <v>1</v>
      </c>
      <c r="B11" s="27" t="s">
        <v>49</v>
      </c>
      <c r="C11" s="28" t="s">
        <v>27</v>
      </c>
      <c r="D11" s="29" t="s">
        <v>50</v>
      </c>
      <c r="E11" s="12">
        <v>8</v>
      </c>
      <c r="F11" s="13">
        <v>9</v>
      </c>
      <c r="G11" s="14"/>
      <c r="H11" s="14">
        <v>10</v>
      </c>
      <c r="I11" s="14"/>
      <c r="J11" s="14"/>
      <c r="K11" s="15">
        <f>(E11+F11+H11*2)/4</f>
        <v>9.25</v>
      </c>
      <c r="L11" s="16" t="str">
        <f>IF(K11&lt;3,"","x")</f>
        <v>x</v>
      </c>
      <c r="M11" s="17">
        <v>8.5</v>
      </c>
      <c r="N11" s="17"/>
      <c r="O11" s="16">
        <f>IF(M11&lt;&gt;"",(K11*4+M11*6)/10,"")</f>
        <v>8.8000000000000007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8.8000000000000007</v>
      </c>
      <c r="S11" s="14"/>
    </row>
    <row r="12" spans="1:19" s="19" customFormat="1">
      <c r="A12" s="11">
        <v>2</v>
      </c>
      <c r="B12" s="27" t="s">
        <v>30</v>
      </c>
      <c r="C12" s="28" t="s">
        <v>38</v>
      </c>
      <c r="D12" s="29" t="s">
        <v>70</v>
      </c>
      <c r="E12" s="12"/>
      <c r="F12" s="13"/>
      <c r="G12" s="14"/>
      <c r="H12" s="14"/>
      <c r="I12" s="14"/>
      <c r="J12" s="14"/>
      <c r="K12" s="15">
        <f t="shared" ref="K12:K26" si="0">(E12+F12+H12*2)/4</f>
        <v>0</v>
      </c>
      <c r="L12" s="16" t="str">
        <f t="shared" ref="L12:L27" si="1">IF(K12&lt;3,"","x")</f>
        <v/>
      </c>
      <c r="M12" s="17"/>
      <c r="N12" s="17"/>
      <c r="O12" s="16" t="str">
        <f t="shared" ref="O12:O26" si="2">IF(M12&lt;&gt;"",(K12*4+M12*6)/10,"")</f>
        <v/>
      </c>
      <c r="P12" s="16" t="str">
        <f t="shared" ref="P12:P27" si="3">IF(N12&lt;&gt;"",(K12*4+N12*6)/10,"")</f>
        <v/>
      </c>
      <c r="Q12" s="17" t="str">
        <f t="shared" ref="Q12:Q26" si="4">IF(L12="x",IF(AND(O12&gt;=5,M12&gt;=3),"x",IF(AND(P12&gt;=5,N12&gt;=3),"x","")),"")</f>
        <v/>
      </c>
      <c r="R12" s="18">
        <f t="shared" ref="R12:R26" si="5">MAX(O12:P12)</f>
        <v>0</v>
      </c>
      <c r="S12" s="14"/>
    </row>
    <row r="13" spans="1:19" s="19" customFormat="1">
      <c r="A13" s="11">
        <v>3</v>
      </c>
      <c r="B13" s="27" t="s">
        <v>68</v>
      </c>
      <c r="C13" s="28" t="s">
        <v>28</v>
      </c>
      <c r="D13" s="29" t="s">
        <v>69</v>
      </c>
      <c r="E13" s="12">
        <v>8</v>
      </c>
      <c r="F13" s="13">
        <v>9</v>
      </c>
      <c r="G13" s="14"/>
      <c r="H13" s="14">
        <v>7</v>
      </c>
      <c r="I13" s="14"/>
      <c r="J13" s="14"/>
      <c r="K13" s="15">
        <f t="shared" si="0"/>
        <v>7.75</v>
      </c>
      <c r="L13" s="16" t="str">
        <f t="shared" si="1"/>
        <v>x</v>
      </c>
      <c r="M13" s="17">
        <v>7.9</v>
      </c>
      <c r="N13" s="17"/>
      <c r="O13" s="16">
        <f t="shared" si="2"/>
        <v>7.8400000000000007</v>
      </c>
      <c r="P13" s="16" t="str">
        <f t="shared" si="3"/>
        <v/>
      </c>
      <c r="Q13" s="17" t="str">
        <f t="shared" si="4"/>
        <v>x</v>
      </c>
      <c r="R13" s="18">
        <f t="shared" si="5"/>
        <v>7.8400000000000007</v>
      </c>
      <c r="S13" s="14"/>
    </row>
    <row r="14" spans="1:19" s="19" customFormat="1">
      <c r="A14" s="11">
        <v>4</v>
      </c>
      <c r="B14" s="27" t="s">
        <v>58</v>
      </c>
      <c r="C14" s="28" t="s">
        <v>28</v>
      </c>
      <c r="D14" s="29" t="s">
        <v>59</v>
      </c>
      <c r="E14" s="12">
        <v>8</v>
      </c>
      <c r="F14" s="13">
        <v>10</v>
      </c>
      <c r="G14" s="14"/>
      <c r="H14" s="14">
        <v>10</v>
      </c>
      <c r="I14" s="14"/>
      <c r="J14" s="14"/>
      <c r="K14" s="15">
        <f t="shared" si="0"/>
        <v>9.5</v>
      </c>
      <c r="L14" s="16" t="str">
        <f t="shared" si="1"/>
        <v>x</v>
      </c>
      <c r="M14" s="17">
        <v>9.6</v>
      </c>
      <c r="N14" s="17"/>
      <c r="O14" s="16">
        <f t="shared" si="2"/>
        <v>9.5599999999999987</v>
      </c>
      <c r="P14" s="16" t="str">
        <f t="shared" si="3"/>
        <v/>
      </c>
      <c r="Q14" s="17" t="str">
        <f t="shared" si="4"/>
        <v>x</v>
      </c>
      <c r="R14" s="18">
        <f t="shared" si="5"/>
        <v>9.5599999999999987</v>
      </c>
      <c r="S14" s="14"/>
    </row>
    <row r="15" spans="1:19" s="19" customFormat="1">
      <c r="A15" s="11">
        <v>5</v>
      </c>
      <c r="B15" s="27" t="s">
        <v>74</v>
      </c>
      <c r="C15" s="28" t="s">
        <v>75</v>
      </c>
      <c r="D15" s="29" t="s">
        <v>76</v>
      </c>
      <c r="E15" s="12">
        <v>8</v>
      </c>
      <c r="F15" s="13">
        <v>10</v>
      </c>
      <c r="G15" s="14"/>
      <c r="H15" s="14">
        <v>10</v>
      </c>
      <c r="I15" s="14"/>
      <c r="J15" s="14"/>
      <c r="K15" s="15">
        <f t="shared" si="0"/>
        <v>9.5</v>
      </c>
      <c r="L15" s="16" t="str">
        <f t="shared" si="1"/>
        <v>x</v>
      </c>
      <c r="M15" s="17">
        <v>8.3000000000000007</v>
      </c>
      <c r="N15" s="17"/>
      <c r="O15" s="16">
        <f t="shared" si="2"/>
        <v>8.7800000000000011</v>
      </c>
      <c r="P15" s="16" t="str">
        <f t="shared" si="3"/>
        <v/>
      </c>
      <c r="Q15" s="17" t="str">
        <f t="shared" si="4"/>
        <v>x</v>
      </c>
      <c r="R15" s="18">
        <f t="shared" si="5"/>
        <v>8.7800000000000011</v>
      </c>
      <c r="S15" s="14"/>
    </row>
    <row r="16" spans="1:19" s="19" customFormat="1">
      <c r="A16" s="11">
        <v>6</v>
      </c>
      <c r="B16" s="27" t="s">
        <v>36</v>
      </c>
      <c r="C16" s="28" t="s">
        <v>51</v>
      </c>
      <c r="D16" s="29" t="s">
        <v>52</v>
      </c>
      <c r="E16" s="12"/>
      <c r="F16" s="13"/>
      <c r="G16" s="14"/>
      <c r="H16" s="14"/>
      <c r="I16" s="14"/>
      <c r="J16" s="14"/>
      <c r="K16" s="15">
        <f t="shared" si="0"/>
        <v>0</v>
      </c>
      <c r="L16" s="16" t="str">
        <f t="shared" si="1"/>
        <v/>
      </c>
      <c r="M16" s="17"/>
      <c r="N16" s="17"/>
      <c r="O16" s="16" t="str">
        <f t="shared" si="2"/>
        <v/>
      </c>
      <c r="P16" s="16" t="str">
        <f t="shared" si="3"/>
        <v/>
      </c>
      <c r="Q16" s="17" t="str">
        <f t="shared" si="4"/>
        <v/>
      </c>
      <c r="R16" s="18">
        <f t="shared" si="5"/>
        <v>0</v>
      </c>
      <c r="S16" s="14"/>
    </row>
    <row r="17" spans="1:19" s="19" customFormat="1">
      <c r="A17" s="11">
        <v>7</v>
      </c>
      <c r="B17" s="30" t="s">
        <v>85</v>
      </c>
      <c r="C17" s="31" t="s">
        <v>29</v>
      </c>
      <c r="D17" s="29" t="s">
        <v>86</v>
      </c>
      <c r="E17" s="12"/>
      <c r="F17" s="13"/>
      <c r="G17" s="14"/>
      <c r="H17" s="14"/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7" t="s">
        <v>53</v>
      </c>
      <c r="C18" s="28" t="s">
        <v>29</v>
      </c>
      <c r="D18" s="29" t="s">
        <v>54</v>
      </c>
      <c r="E18" s="12">
        <v>8</v>
      </c>
      <c r="F18" s="13">
        <v>9</v>
      </c>
      <c r="G18" s="14"/>
      <c r="H18" s="14">
        <v>8</v>
      </c>
      <c r="I18" s="14"/>
      <c r="J18" s="14"/>
      <c r="K18" s="15">
        <f t="shared" si="0"/>
        <v>8.25</v>
      </c>
      <c r="L18" s="16" t="str">
        <f t="shared" si="1"/>
        <v>x</v>
      </c>
      <c r="M18" s="17">
        <v>8.4</v>
      </c>
      <c r="N18" s="17"/>
      <c r="O18" s="16">
        <f t="shared" si="2"/>
        <v>8.34</v>
      </c>
      <c r="P18" s="16" t="str">
        <f t="shared" si="3"/>
        <v/>
      </c>
      <c r="Q18" s="17" t="str">
        <f t="shared" si="4"/>
        <v>x</v>
      </c>
      <c r="R18" s="18">
        <f t="shared" si="5"/>
        <v>8.34</v>
      </c>
      <c r="S18" s="14"/>
    </row>
    <row r="19" spans="1:19" s="19" customFormat="1">
      <c r="A19" s="11">
        <v>9</v>
      </c>
      <c r="B19" s="30" t="s">
        <v>82</v>
      </c>
      <c r="C19" s="31" t="s">
        <v>83</v>
      </c>
      <c r="D19" s="29" t="s">
        <v>84</v>
      </c>
      <c r="E19" s="12">
        <v>8</v>
      </c>
      <c r="F19" s="13">
        <v>10</v>
      </c>
      <c r="G19" s="14"/>
      <c r="H19" s="14">
        <v>7</v>
      </c>
      <c r="I19" s="14"/>
      <c r="J19" s="14"/>
      <c r="K19" s="15">
        <f t="shared" si="0"/>
        <v>8</v>
      </c>
      <c r="L19" s="16" t="str">
        <f t="shared" si="1"/>
        <v>x</v>
      </c>
      <c r="M19" s="17">
        <v>7.9</v>
      </c>
      <c r="N19" s="17"/>
      <c r="O19" s="16">
        <f t="shared" si="2"/>
        <v>7.94</v>
      </c>
      <c r="P19" s="16" t="str">
        <f t="shared" si="3"/>
        <v/>
      </c>
      <c r="Q19" s="17" t="str">
        <f t="shared" si="4"/>
        <v>x</v>
      </c>
      <c r="R19" s="18">
        <f t="shared" si="5"/>
        <v>7.94</v>
      </c>
      <c r="S19" s="14"/>
    </row>
    <row r="20" spans="1:19" s="19" customFormat="1">
      <c r="A20" s="11">
        <v>10</v>
      </c>
      <c r="B20" s="27" t="s">
        <v>63</v>
      </c>
      <c r="C20" s="28" t="s">
        <v>64</v>
      </c>
      <c r="D20" s="29" t="s">
        <v>65</v>
      </c>
      <c r="E20" s="12">
        <v>8</v>
      </c>
      <c r="F20" s="13">
        <v>9.5</v>
      </c>
      <c r="G20" s="14"/>
      <c r="H20" s="14">
        <v>8</v>
      </c>
      <c r="I20" s="14"/>
      <c r="J20" s="14"/>
      <c r="K20" s="15">
        <f t="shared" si="0"/>
        <v>8.375</v>
      </c>
      <c r="L20" s="16" t="str">
        <f t="shared" si="1"/>
        <v>x</v>
      </c>
      <c r="M20" s="17">
        <v>0</v>
      </c>
      <c r="N20" s="17"/>
      <c r="O20" s="16">
        <f t="shared" si="2"/>
        <v>3.35</v>
      </c>
      <c r="P20" s="16" t="str">
        <f t="shared" si="3"/>
        <v/>
      </c>
      <c r="Q20" s="17" t="str">
        <f t="shared" si="4"/>
        <v/>
      </c>
      <c r="R20" s="18">
        <f t="shared" si="5"/>
        <v>3.35</v>
      </c>
      <c r="S20" s="14"/>
    </row>
    <row r="21" spans="1:19" s="19" customFormat="1">
      <c r="A21" s="11">
        <v>11</v>
      </c>
      <c r="B21" s="27" t="s">
        <v>60</v>
      </c>
      <c r="C21" s="28" t="s">
        <v>61</v>
      </c>
      <c r="D21" s="29" t="s">
        <v>62</v>
      </c>
      <c r="E21" s="12">
        <v>8</v>
      </c>
      <c r="F21" s="13">
        <v>8.5</v>
      </c>
      <c r="G21" s="14"/>
      <c r="H21" s="14">
        <v>10</v>
      </c>
      <c r="I21" s="14"/>
      <c r="J21" s="14"/>
      <c r="K21" s="15">
        <f t="shared" si="0"/>
        <v>9.125</v>
      </c>
      <c r="L21" s="16" t="str">
        <f t="shared" si="1"/>
        <v>x</v>
      </c>
      <c r="M21" s="17">
        <v>8.5</v>
      </c>
      <c r="N21" s="17"/>
      <c r="O21" s="16">
        <f t="shared" si="2"/>
        <v>8.75</v>
      </c>
      <c r="P21" s="16" t="str">
        <f t="shared" si="3"/>
        <v/>
      </c>
      <c r="Q21" s="17" t="str">
        <f t="shared" si="4"/>
        <v>x</v>
      </c>
      <c r="R21" s="18">
        <f t="shared" si="5"/>
        <v>8.75</v>
      </c>
      <c r="S21" s="14"/>
    </row>
    <row r="22" spans="1:19" s="19" customFormat="1">
      <c r="A22" s="11">
        <v>12</v>
      </c>
      <c r="B22" s="30" t="s">
        <v>77</v>
      </c>
      <c r="C22" s="31" t="s">
        <v>39</v>
      </c>
      <c r="D22" s="29" t="s">
        <v>78</v>
      </c>
      <c r="E22" s="12">
        <v>8</v>
      </c>
      <c r="F22" s="13">
        <v>7</v>
      </c>
      <c r="G22" s="14"/>
      <c r="H22" s="14">
        <v>9</v>
      </c>
      <c r="I22" s="14"/>
      <c r="J22" s="14"/>
      <c r="K22" s="15">
        <f t="shared" si="0"/>
        <v>8.25</v>
      </c>
      <c r="L22" s="16" t="str">
        <f t="shared" si="1"/>
        <v>x</v>
      </c>
      <c r="M22" s="17">
        <v>5.4</v>
      </c>
      <c r="N22" s="17"/>
      <c r="O22" s="16">
        <f t="shared" si="2"/>
        <v>6.5400000000000009</v>
      </c>
      <c r="P22" s="16" t="str">
        <f t="shared" si="3"/>
        <v/>
      </c>
      <c r="Q22" s="17" t="str">
        <f t="shared" si="4"/>
        <v>x</v>
      </c>
      <c r="R22" s="18">
        <f t="shared" si="5"/>
        <v>6.5400000000000009</v>
      </c>
      <c r="S22" s="14"/>
    </row>
    <row r="23" spans="1:19" s="19" customFormat="1">
      <c r="A23" s="11">
        <v>13</v>
      </c>
      <c r="B23" s="30" t="s">
        <v>79</v>
      </c>
      <c r="C23" s="31" t="s">
        <v>80</v>
      </c>
      <c r="D23" s="29" t="s">
        <v>81</v>
      </c>
      <c r="E23" s="12">
        <v>7</v>
      </c>
      <c r="F23" s="13">
        <v>10</v>
      </c>
      <c r="G23" s="14"/>
      <c r="H23" s="14">
        <v>10</v>
      </c>
      <c r="I23" s="14"/>
      <c r="J23" s="14"/>
      <c r="K23" s="15">
        <f t="shared" si="0"/>
        <v>9.25</v>
      </c>
      <c r="L23" s="16" t="str">
        <f t="shared" si="1"/>
        <v>x</v>
      </c>
      <c r="M23" s="17">
        <v>7.5</v>
      </c>
      <c r="N23" s="17"/>
      <c r="O23" s="16">
        <f t="shared" si="2"/>
        <v>8.1999999999999993</v>
      </c>
      <c r="P23" s="16" t="str">
        <f t="shared" si="3"/>
        <v/>
      </c>
      <c r="Q23" s="17" t="str">
        <f t="shared" si="4"/>
        <v>x</v>
      </c>
      <c r="R23" s="18">
        <f t="shared" si="5"/>
        <v>8.1999999999999993</v>
      </c>
      <c r="S23" s="14"/>
    </row>
    <row r="24" spans="1:19" s="19" customFormat="1">
      <c r="A24" s="11">
        <v>14</v>
      </c>
      <c r="B24" s="27" t="s">
        <v>71</v>
      </c>
      <c r="C24" s="28" t="s">
        <v>72</v>
      </c>
      <c r="D24" s="29" t="s">
        <v>73</v>
      </c>
      <c r="E24" s="12">
        <v>8</v>
      </c>
      <c r="F24" s="13">
        <v>10</v>
      </c>
      <c r="G24" s="14"/>
      <c r="H24" s="14">
        <v>8</v>
      </c>
      <c r="I24" s="14"/>
      <c r="J24" s="14"/>
      <c r="K24" s="15">
        <f t="shared" si="0"/>
        <v>8.5</v>
      </c>
      <c r="L24" s="16" t="str">
        <f t="shared" si="1"/>
        <v>x</v>
      </c>
      <c r="M24" s="17">
        <v>7.3</v>
      </c>
      <c r="N24" s="17"/>
      <c r="O24" s="16">
        <f t="shared" si="2"/>
        <v>7.7799999999999994</v>
      </c>
      <c r="P24" s="16" t="str">
        <f t="shared" si="3"/>
        <v/>
      </c>
      <c r="Q24" s="17" t="str">
        <f t="shared" si="4"/>
        <v>x</v>
      </c>
      <c r="R24" s="18">
        <f t="shared" si="5"/>
        <v>7.7799999999999994</v>
      </c>
      <c r="S24" s="14"/>
    </row>
    <row r="25" spans="1:19" s="19" customFormat="1">
      <c r="A25" s="11">
        <v>15</v>
      </c>
      <c r="B25" s="27" t="s">
        <v>66</v>
      </c>
      <c r="C25" s="28" t="s">
        <v>56</v>
      </c>
      <c r="D25" s="29" t="s">
        <v>67</v>
      </c>
      <c r="E25" s="12">
        <v>8</v>
      </c>
      <c r="F25" s="13">
        <v>8</v>
      </c>
      <c r="G25" s="14"/>
      <c r="H25" s="14">
        <v>6</v>
      </c>
      <c r="I25" s="14"/>
      <c r="J25" s="14"/>
      <c r="K25" s="15">
        <f t="shared" si="0"/>
        <v>7</v>
      </c>
      <c r="L25" s="16" t="str">
        <f t="shared" si="1"/>
        <v>x</v>
      </c>
      <c r="M25" s="17">
        <v>8.1</v>
      </c>
      <c r="N25" s="17"/>
      <c r="O25" s="16">
        <f t="shared" si="2"/>
        <v>7.6599999999999993</v>
      </c>
      <c r="P25" s="16" t="str">
        <f t="shared" si="3"/>
        <v/>
      </c>
      <c r="Q25" s="17" t="str">
        <f t="shared" si="4"/>
        <v>x</v>
      </c>
      <c r="R25" s="18">
        <f t="shared" si="5"/>
        <v>7.6599999999999993</v>
      </c>
      <c r="S25" s="14"/>
    </row>
    <row r="26" spans="1:19" s="19" customFormat="1">
      <c r="A26" s="11">
        <v>16</v>
      </c>
      <c r="B26" s="27" t="s">
        <v>55</v>
      </c>
      <c r="C26" s="28" t="s">
        <v>56</v>
      </c>
      <c r="D26" s="29" t="s">
        <v>57</v>
      </c>
      <c r="E26" s="12">
        <v>8</v>
      </c>
      <c r="F26" s="13">
        <v>8.5</v>
      </c>
      <c r="G26" s="14"/>
      <c r="H26" s="14">
        <v>10</v>
      </c>
      <c r="I26" s="14"/>
      <c r="J26" s="14"/>
      <c r="K26" s="15">
        <f t="shared" si="0"/>
        <v>9.125</v>
      </c>
      <c r="L26" s="16" t="str">
        <f t="shared" si="1"/>
        <v>x</v>
      </c>
      <c r="M26" s="17">
        <v>8.5</v>
      </c>
      <c r="N26" s="17"/>
      <c r="O26" s="16">
        <f t="shared" si="2"/>
        <v>8.75</v>
      </c>
      <c r="P26" s="16" t="str">
        <f t="shared" si="3"/>
        <v/>
      </c>
      <c r="Q26" s="17" t="str">
        <f t="shared" si="4"/>
        <v>x</v>
      </c>
      <c r="R26" s="18">
        <f t="shared" si="5"/>
        <v>8.75</v>
      </c>
      <c r="S26" s="14"/>
    </row>
    <row r="27" spans="1:19" s="19" customFormat="1">
      <c r="A27" s="11"/>
      <c r="B27" s="20"/>
      <c r="C27" s="21"/>
      <c r="D27" s="22"/>
      <c r="E27" s="12"/>
      <c r="F27" s="13"/>
      <c r="G27" s="14"/>
      <c r="H27" s="14"/>
      <c r="I27" s="14"/>
      <c r="J27" s="14"/>
      <c r="K27" s="12"/>
      <c r="L27" s="17" t="str">
        <f t="shared" si="1"/>
        <v/>
      </c>
      <c r="M27" s="17"/>
      <c r="N27" s="17"/>
      <c r="O27" s="17"/>
      <c r="P27" s="16" t="str">
        <f t="shared" si="3"/>
        <v/>
      </c>
      <c r="Q27" s="17" t="str">
        <f t="shared" ref="Q27" si="6">IF(M27&lt;3,IF(OR(N27&lt;3,N27=""),"","x"),IF(OR(N27&lt;3,N27=""),"","x"))</f>
        <v/>
      </c>
      <c r="R27" s="12"/>
      <c r="S27" s="14"/>
    </row>
    <row r="28" spans="1:19">
      <c r="B28" s="2" t="s">
        <v>31</v>
      </c>
      <c r="C28" s="23">
        <f>COUNT(A11:A27)</f>
        <v>16</v>
      </c>
    </row>
    <row r="29" spans="1:19">
      <c r="L29" s="24"/>
      <c r="M29" s="44" t="s">
        <v>93</v>
      </c>
      <c r="N29" s="44"/>
      <c r="O29" s="44"/>
      <c r="P29" s="44"/>
      <c r="Q29" s="44"/>
      <c r="R29" s="44"/>
    </row>
    <row r="30" spans="1:19">
      <c r="B30" s="2" t="s">
        <v>32</v>
      </c>
      <c r="E30" s="25" t="s">
        <v>33</v>
      </c>
      <c r="L30" s="26"/>
      <c r="M30" s="40" t="s">
        <v>34</v>
      </c>
      <c r="N30" s="40"/>
      <c r="O30" s="40"/>
      <c r="P30" s="40"/>
      <c r="Q30" s="40"/>
      <c r="R30" s="40"/>
    </row>
    <row r="34" spans="5:15">
      <c r="E34" s="1" t="s">
        <v>90</v>
      </c>
      <c r="O34" s="1" t="s">
        <v>35</v>
      </c>
    </row>
  </sheetData>
  <sheetProtection password="CE28" sheet="1" objects="1" scenarios="1"/>
  <autoFilter ref="A10:S30">
    <filterColumn colId="1" showButton="0"/>
  </autoFilter>
  <mergeCells count="19">
    <mergeCell ref="S9:S10"/>
    <mergeCell ref="M29:R29"/>
    <mergeCell ref="M30:R30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27:Q27 O11:Q26">
    <cfRule type="cellIs" dxfId="7" priority="4" operator="lessThan">
      <formula>5</formula>
    </cfRule>
  </conditionalFormatting>
  <conditionalFormatting sqref="M11:N26 K11:K26">
    <cfRule type="cellIs" dxfId="6" priority="2" operator="lessThan">
      <formula>3</formula>
    </cfRule>
  </conditionalFormatting>
  <pageMargins left="0.45" right="0.45" top="0.34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4"/>
  <sheetViews>
    <sheetView topLeftCell="A5" workbookViewId="0">
      <selection activeCell="C23" sqref="C23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9" t="s">
        <v>0</v>
      </c>
      <c r="B1" s="39"/>
      <c r="C1" s="39"/>
      <c r="D1" s="39"/>
      <c r="G1" s="40" t="s">
        <v>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40" t="s">
        <v>2</v>
      </c>
      <c r="B2" s="40"/>
      <c r="C2" s="40"/>
      <c r="D2" s="40"/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4" spans="1:19" ht="18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>
      <c r="A6" s="2" t="s">
        <v>37</v>
      </c>
      <c r="D6" s="2" t="s">
        <v>48</v>
      </c>
      <c r="M6" s="2" t="s">
        <v>5</v>
      </c>
      <c r="P6" s="3">
        <v>3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46</v>
      </c>
      <c r="M7" s="4" t="s">
        <v>47</v>
      </c>
    </row>
    <row r="9" spans="1:19">
      <c r="A9" s="32" t="s">
        <v>10</v>
      </c>
      <c r="B9" s="33" t="s">
        <v>11</v>
      </c>
      <c r="C9" s="33"/>
      <c r="D9" s="34" t="s">
        <v>12</v>
      </c>
      <c r="E9" s="36" t="s">
        <v>13</v>
      </c>
      <c r="F9" s="33"/>
      <c r="G9" s="37"/>
      <c r="H9" s="36" t="s">
        <v>14</v>
      </c>
      <c r="I9" s="33"/>
      <c r="J9" s="38"/>
      <c r="K9" s="45" t="s">
        <v>15</v>
      </c>
      <c r="L9" s="45" t="s">
        <v>16</v>
      </c>
      <c r="M9" s="33" t="s">
        <v>17</v>
      </c>
      <c r="N9" s="33"/>
      <c r="O9" s="38" t="s">
        <v>18</v>
      </c>
      <c r="P9" s="47"/>
      <c r="Q9" s="33" t="s">
        <v>19</v>
      </c>
      <c r="R9" s="32" t="s">
        <v>20</v>
      </c>
      <c r="S9" s="42" t="s">
        <v>21</v>
      </c>
    </row>
    <row r="10" spans="1:19">
      <c r="A10" s="33"/>
      <c r="B10" s="33"/>
      <c r="C10" s="33"/>
      <c r="D10" s="35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43"/>
      <c r="L10" s="46"/>
      <c r="M10" s="9" t="s">
        <v>25</v>
      </c>
      <c r="N10" s="9" t="s">
        <v>26</v>
      </c>
      <c r="O10" s="9" t="s">
        <v>25</v>
      </c>
      <c r="P10" s="10" t="s">
        <v>26</v>
      </c>
      <c r="Q10" s="33"/>
      <c r="R10" s="33"/>
      <c r="S10" s="43"/>
    </row>
    <row r="11" spans="1:19" s="19" customFormat="1">
      <c r="A11" s="11">
        <v>1</v>
      </c>
      <c r="B11" s="27" t="s">
        <v>49</v>
      </c>
      <c r="C11" s="28" t="s">
        <v>27</v>
      </c>
      <c r="D11" s="29" t="s">
        <v>50</v>
      </c>
      <c r="E11" s="12">
        <v>10</v>
      </c>
      <c r="F11" s="13"/>
      <c r="G11" s="14"/>
      <c r="H11" s="14">
        <v>10</v>
      </c>
      <c r="I11" s="14"/>
      <c r="J11" s="14"/>
      <c r="K11" s="15">
        <f>(E11+H11*2)/3</f>
        <v>10</v>
      </c>
      <c r="L11" s="16" t="str">
        <f>IF(K11&lt;3,"","x")</f>
        <v>x</v>
      </c>
      <c r="M11" s="17">
        <v>8.8000000000000007</v>
      </c>
      <c r="N11" s="17"/>
      <c r="O11" s="16">
        <f>IF(M11&lt;&gt;"",(K11*4+M11*6)/10,"")</f>
        <v>9.2800000000000011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9.2800000000000011</v>
      </c>
      <c r="S11" s="14"/>
    </row>
    <row r="12" spans="1:19" s="19" customFormat="1">
      <c r="A12" s="11">
        <v>2</v>
      </c>
      <c r="B12" s="27" t="s">
        <v>30</v>
      </c>
      <c r="C12" s="28" t="s">
        <v>38</v>
      </c>
      <c r="D12" s="29" t="s">
        <v>70</v>
      </c>
      <c r="E12" s="12">
        <v>9</v>
      </c>
      <c r="F12" s="13"/>
      <c r="G12" s="14"/>
      <c r="H12" s="14">
        <v>9.3000000000000007</v>
      </c>
      <c r="I12" s="14"/>
      <c r="J12" s="14"/>
      <c r="K12" s="15">
        <f t="shared" ref="K12:K26" si="0">(E12+H12*2)/3</f>
        <v>9.2000000000000011</v>
      </c>
      <c r="L12" s="16" t="str">
        <f t="shared" ref="L12:L27" si="1">IF(K12&lt;3,"","x")</f>
        <v>x</v>
      </c>
      <c r="M12" s="17">
        <v>0</v>
      </c>
      <c r="N12" s="17"/>
      <c r="O12" s="16">
        <f t="shared" ref="O12:O26" si="2">IF(M12&lt;&gt;"",(K12*4+M12*6)/10,"")</f>
        <v>3.6800000000000006</v>
      </c>
      <c r="P12" s="16" t="str">
        <f t="shared" ref="P12:P27" si="3">IF(N12&lt;&gt;"",(K12*4+N12*6)/10,"")</f>
        <v/>
      </c>
      <c r="Q12" s="17" t="str">
        <f t="shared" ref="Q12:Q26" si="4">IF(L12="x",IF(AND(O12&gt;=5,M12&gt;=3),"x",IF(AND(P12&gt;=5,N12&gt;=3),"x","")),"")</f>
        <v/>
      </c>
      <c r="R12" s="18">
        <f t="shared" ref="R12:R26" si="5">MAX(O12:P12)</f>
        <v>3.6800000000000006</v>
      </c>
      <c r="S12" s="14"/>
    </row>
    <row r="13" spans="1:19" s="19" customFormat="1">
      <c r="A13" s="11">
        <v>3</v>
      </c>
      <c r="B13" s="27" t="s">
        <v>68</v>
      </c>
      <c r="C13" s="28" t="s">
        <v>28</v>
      </c>
      <c r="D13" s="29" t="s">
        <v>69</v>
      </c>
      <c r="E13" s="12">
        <v>7.5</v>
      </c>
      <c r="F13" s="13"/>
      <c r="G13" s="14"/>
      <c r="H13" s="14">
        <v>9.5</v>
      </c>
      <c r="I13" s="14"/>
      <c r="J13" s="14"/>
      <c r="K13" s="15">
        <f t="shared" si="0"/>
        <v>8.8333333333333339</v>
      </c>
      <c r="L13" s="16" t="str">
        <f t="shared" si="1"/>
        <v>x</v>
      </c>
      <c r="M13" s="17">
        <v>6.8</v>
      </c>
      <c r="N13" s="17"/>
      <c r="O13" s="16">
        <f t="shared" si="2"/>
        <v>7.6133333333333324</v>
      </c>
      <c r="P13" s="16" t="str">
        <f t="shared" si="3"/>
        <v/>
      </c>
      <c r="Q13" s="17" t="str">
        <f t="shared" si="4"/>
        <v>x</v>
      </c>
      <c r="R13" s="18">
        <f t="shared" si="5"/>
        <v>7.6133333333333324</v>
      </c>
      <c r="S13" s="14"/>
    </row>
    <row r="14" spans="1:19" s="19" customFormat="1">
      <c r="A14" s="11">
        <v>4</v>
      </c>
      <c r="B14" s="27" t="s">
        <v>58</v>
      </c>
      <c r="C14" s="28" t="s">
        <v>28</v>
      </c>
      <c r="D14" s="29" t="s">
        <v>59</v>
      </c>
      <c r="E14" s="12">
        <v>7</v>
      </c>
      <c r="F14" s="13"/>
      <c r="G14" s="14"/>
      <c r="H14" s="14">
        <v>10</v>
      </c>
      <c r="I14" s="14"/>
      <c r="J14" s="14"/>
      <c r="K14" s="15">
        <f t="shared" si="0"/>
        <v>9</v>
      </c>
      <c r="L14" s="16" t="str">
        <f t="shared" si="1"/>
        <v>x</v>
      </c>
      <c r="M14" s="17">
        <v>7.8</v>
      </c>
      <c r="N14" s="17"/>
      <c r="O14" s="16">
        <f t="shared" si="2"/>
        <v>8.2799999999999994</v>
      </c>
      <c r="P14" s="16" t="str">
        <f t="shared" si="3"/>
        <v/>
      </c>
      <c r="Q14" s="17" t="str">
        <f t="shared" si="4"/>
        <v>x</v>
      </c>
      <c r="R14" s="18">
        <f t="shared" si="5"/>
        <v>8.2799999999999994</v>
      </c>
      <c r="S14" s="14"/>
    </row>
    <row r="15" spans="1:19" s="19" customFormat="1">
      <c r="A15" s="11">
        <v>5</v>
      </c>
      <c r="B15" s="27" t="s">
        <v>74</v>
      </c>
      <c r="C15" s="28" t="s">
        <v>75</v>
      </c>
      <c r="D15" s="29" t="s">
        <v>76</v>
      </c>
      <c r="E15" s="12">
        <v>10</v>
      </c>
      <c r="F15" s="13"/>
      <c r="G15" s="14"/>
      <c r="H15" s="14">
        <v>10</v>
      </c>
      <c r="I15" s="14"/>
      <c r="J15" s="14"/>
      <c r="K15" s="15">
        <f t="shared" si="0"/>
        <v>10</v>
      </c>
      <c r="L15" s="16" t="str">
        <f t="shared" si="1"/>
        <v>x</v>
      </c>
      <c r="M15" s="17">
        <v>9.5</v>
      </c>
      <c r="N15" s="17"/>
      <c r="O15" s="16">
        <f t="shared" si="2"/>
        <v>9.6999999999999993</v>
      </c>
      <c r="P15" s="16" t="str">
        <f t="shared" si="3"/>
        <v/>
      </c>
      <c r="Q15" s="17" t="str">
        <f t="shared" si="4"/>
        <v>x</v>
      </c>
      <c r="R15" s="18">
        <f t="shared" si="5"/>
        <v>9.6999999999999993</v>
      </c>
      <c r="S15" s="14"/>
    </row>
    <row r="16" spans="1:19" s="19" customFormat="1">
      <c r="A16" s="11">
        <v>6</v>
      </c>
      <c r="B16" s="27" t="s">
        <v>36</v>
      </c>
      <c r="C16" s="28" t="s">
        <v>51</v>
      </c>
      <c r="D16" s="29" t="s">
        <v>52</v>
      </c>
      <c r="E16" s="12">
        <v>7.5</v>
      </c>
      <c r="F16" s="13"/>
      <c r="G16" s="14"/>
      <c r="H16" s="14">
        <v>8.8000000000000007</v>
      </c>
      <c r="I16" s="14"/>
      <c r="J16" s="14"/>
      <c r="K16" s="15">
        <f t="shared" si="0"/>
        <v>8.3666666666666671</v>
      </c>
      <c r="L16" s="16" t="str">
        <f t="shared" si="1"/>
        <v>x</v>
      </c>
      <c r="M16" s="17">
        <v>7.8</v>
      </c>
      <c r="N16" s="17"/>
      <c r="O16" s="16">
        <f t="shared" si="2"/>
        <v>8.0266666666666673</v>
      </c>
      <c r="P16" s="16" t="str">
        <f t="shared" si="3"/>
        <v/>
      </c>
      <c r="Q16" s="17" t="str">
        <f t="shared" si="4"/>
        <v>x</v>
      </c>
      <c r="R16" s="18">
        <f t="shared" si="5"/>
        <v>8.0266666666666673</v>
      </c>
      <c r="S16" s="14"/>
    </row>
    <row r="17" spans="1:19" s="19" customFormat="1">
      <c r="A17" s="11">
        <v>7</v>
      </c>
      <c r="B17" s="30" t="s">
        <v>85</v>
      </c>
      <c r="C17" s="31" t="s">
        <v>29</v>
      </c>
      <c r="D17" s="29" t="s">
        <v>86</v>
      </c>
      <c r="E17" s="12"/>
      <c r="F17" s="13"/>
      <c r="G17" s="14"/>
      <c r="H17" s="14"/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7" t="s">
        <v>53</v>
      </c>
      <c r="C18" s="28" t="s">
        <v>29</v>
      </c>
      <c r="D18" s="29" t="s">
        <v>54</v>
      </c>
      <c r="E18" s="12">
        <v>7.5</v>
      </c>
      <c r="F18" s="13"/>
      <c r="G18" s="14"/>
      <c r="H18" s="14">
        <v>9.5</v>
      </c>
      <c r="I18" s="14"/>
      <c r="J18" s="14"/>
      <c r="K18" s="15">
        <f t="shared" si="0"/>
        <v>8.8333333333333339</v>
      </c>
      <c r="L18" s="16" t="str">
        <f t="shared" si="1"/>
        <v>x</v>
      </c>
      <c r="M18" s="17">
        <v>6.5</v>
      </c>
      <c r="N18" s="17"/>
      <c r="O18" s="16">
        <f t="shared" si="2"/>
        <v>7.4333333333333345</v>
      </c>
      <c r="P18" s="16" t="str">
        <f t="shared" si="3"/>
        <v/>
      </c>
      <c r="Q18" s="17" t="str">
        <f t="shared" si="4"/>
        <v>x</v>
      </c>
      <c r="R18" s="18">
        <f t="shared" si="5"/>
        <v>7.4333333333333345</v>
      </c>
      <c r="S18" s="14"/>
    </row>
    <row r="19" spans="1:19" s="19" customFormat="1">
      <c r="A19" s="11">
        <v>9</v>
      </c>
      <c r="B19" s="30" t="s">
        <v>82</v>
      </c>
      <c r="C19" s="31" t="s">
        <v>83</v>
      </c>
      <c r="D19" s="29" t="s">
        <v>84</v>
      </c>
      <c r="E19" s="12">
        <v>10</v>
      </c>
      <c r="F19" s="13"/>
      <c r="G19" s="14"/>
      <c r="H19" s="14">
        <v>10</v>
      </c>
      <c r="I19" s="14"/>
      <c r="J19" s="14"/>
      <c r="K19" s="15">
        <f t="shared" si="0"/>
        <v>10</v>
      </c>
      <c r="L19" s="16" t="str">
        <f t="shared" si="1"/>
        <v>x</v>
      </c>
      <c r="M19" s="17">
        <v>5.8</v>
      </c>
      <c r="N19" s="17"/>
      <c r="O19" s="16">
        <f t="shared" si="2"/>
        <v>7.4799999999999995</v>
      </c>
      <c r="P19" s="16" t="str">
        <f t="shared" si="3"/>
        <v/>
      </c>
      <c r="Q19" s="17" t="str">
        <f t="shared" si="4"/>
        <v>x</v>
      </c>
      <c r="R19" s="18">
        <f t="shared" si="5"/>
        <v>7.4799999999999995</v>
      </c>
      <c r="S19" s="14"/>
    </row>
    <row r="20" spans="1:19" s="19" customFormat="1">
      <c r="A20" s="11">
        <v>10</v>
      </c>
      <c r="B20" s="27" t="s">
        <v>63</v>
      </c>
      <c r="C20" s="28" t="s">
        <v>64</v>
      </c>
      <c r="D20" s="29" t="s">
        <v>65</v>
      </c>
      <c r="E20" s="12">
        <v>8</v>
      </c>
      <c r="F20" s="13"/>
      <c r="G20" s="14"/>
      <c r="H20" s="14">
        <v>0</v>
      </c>
      <c r="I20" s="14"/>
      <c r="J20" s="14"/>
      <c r="K20" s="15">
        <f t="shared" si="0"/>
        <v>2.6666666666666665</v>
      </c>
      <c r="L20" s="16" t="str">
        <f t="shared" si="1"/>
        <v/>
      </c>
      <c r="M20" s="17"/>
      <c r="N20" s="17"/>
      <c r="O20" s="16" t="str">
        <f t="shared" si="2"/>
        <v/>
      </c>
      <c r="P20" s="16" t="str">
        <f t="shared" si="3"/>
        <v/>
      </c>
      <c r="Q20" s="17" t="str">
        <f t="shared" si="4"/>
        <v/>
      </c>
      <c r="R20" s="18">
        <f t="shared" si="5"/>
        <v>0</v>
      </c>
      <c r="S20" s="14"/>
    </row>
    <row r="21" spans="1:19" s="19" customFormat="1">
      <c r="A21" s="11">
        <v>11</v>
      </c>
      <c r="B21" s="27" t="s">
        <v>60</v>
      </c>
      <c r="C21" s="28" t="s">
        <v>61</v>
      </c>
      <c r="D21" s="29" t="s">
        <v>62</v>
      </c>
      <c r="E21" s="12">
        <v>7.5</v>
      </c>
      <c r="F21" s="13"/>
      <c r="G21" s="14"/>
      <c r="H21" s="14">
        <v>10</v>
      </c>
      <c r="I21" s="14"/>
      <c r="J21" s="14"/>
      <c r="K21" s="15">
        <f t="shared" si="0"/>
        <v>9.1666666666666661</v>
      </c>
      <c r="L21" s="16" t="str">
        <f t="shared" si="1"/>
        <v>x</v>
      </c>
      <c r="M21" s="17">
        <v>5</v>
      </c>
      <c r="N21" s="17"/>
      <c r="O21" s="16">
        <f t="shared" si="2"/>
        <v>6.6666666666666661</v>
      </c>
      <c r="P21" s="16" t="str">
        <f t="shared" si="3"/>
        <v/>
      </c>
      <c r="Q21" s="17" t="str">
        <f t="shared" si="4"/>
        <v>x</v>
      </c>
      <c r="R21" s="18">
        <f t="shared" si="5"/>
        <v>6.6666666666666661</v>
      </c>
      <c r="S21" s="14"/>
    </row>
    <row r="22" spans="1:19" s="19" customFormat="1">
      <c r="A22" s="11">
        <v>12</v>
      </c>
      <c r="B22" s="30" t="s">
        <v>77</v>
      </c>
      <c r="C22" s="31" t="s">
        <v>39</v>
      </c>
      <c r="D22" s="29" t="s">
        <v>78</v>
      </c>
      <c r="E22" s="12">
        <v>9.5</v>
      </c>
      <c r="F22" s="13"/>
      <c r="G22" s="14"/>
      <c r="H22" s="14">
        <v>10</v>
      </c>
      <c r="I22" s="14"/>
      <c r="J22" s="14"/>
      <c r="K22" s="15">
        <f t="shared" si="0"/>
        <v>9.8333333333333339</v>
      </c>
      <c r="L22" s="16" t="str">
        <f t="shared" si="1"/>
        <v>x</v>
      </c>
      <c r="M22" s="17">
        <v>9.5</v>
      </c>
      <c r="N22" s="17"/>
      <c r="O22" s="16">
        <f t="shared" si="2"/>
        <v>9.6333333333333346</v>
      </c>
      <c r="P22" s="16" t="str">
        <f t="shared" si="3"/>
        <v/>
      </c>
      <c r="Q22" s="17" t="str">
        <f t="shared" si="4"/>
        <v>x</v>
      </c>
      <c r="R22" s="18">
        <f t="shared" si="5"/>
        <v>9.6333333333333346</v>
      </c>
      <c r="S22" s="14"/>
    </row>
    <row r="23" spans="1:19" s="19" customFormat="1">
      <c r="A23" s="11">
        <v>13</v>
      </c>
      <c r="B23" s="30" t="s">
        <v>79</v>
      </c>
      <c r="C23" s="31" t="s">
        <v>80</v>
      </c>
      <c r="D23" s="29" t="s">
        <v>81</v>
      </c>
      <c r="E23" s="12">
        <v>7.5</v>
      </c>
      <c r="F23" s="13"/>
      <c r="G23" s="14"/>
      <c r="H23" s="14">
        <v>10</v>
      </c>
      <c r="I23" s="14"/>
      <c r="J23" s="14"/>
      <c r="K23" s="15">
        <f t="shared" si="0"/>
        <v>9.1666666666666661</v>
      </c>
      <c r="L23" s="16" t="str">
        <f t="shared" si="1"/>
        <v>x</v>
      </c>
      <c r="M23" s="17">
        <v>9.8000000000000007</v>
      </c>
      <c r="N23" s="17"/>
      <c r="O23" s="16">
        <f t="shared" si="2"/>
        <v>9.5466666666666669</v>
      </c>
      <c r="P23" s="16" t="str">
        <f t="shared" si="3"/>
        <v/>
      </c>
      <c r="Q23" s="17" t="str">
        <f t="shared" si="4"/>
        <v>x</v>
      </c>
      <c r="R23" s="18">
        <f t="shared" si="5"/>
        <v>9.5466666666666669</v>
      </c>
      <c r="S23" s="14"/>
    </row>
    <row r="24" spans="1:19" s="19" customFormat="1">
      <c r="A24" s="11">
        <v>14</v>
      </c>
      <c r="B24" s="27" t="s">
        <v>71</v>
      </c>
      <c r="C24" s="28" t="s">
        <v>72</v>
      </c>
      <c r="D24" s="29" t="s">
        <v>73</v>
      </c>
      <c r="E24" s="12">
        <v>10</v>
      </c>
      <c r="F24" s="13"/>
      <c r="G24" s="14"/>
      <c r="H24" s="14">
        <v>10</v>
      </c>
      <c r="I24" s="14"/>
      <c r="J24" s="14"/>
      <c r="K24" s="15">
        <f t="shared" si="0"/>
        <v>10</v>
      </c>
      <c r="L24" s="16" t="str">
        <f t="shared" si="1"/>
        <v>x</v>
      </c>
      <c r="M24" s="17">
        <v>6.5</v>
      </c>
      <c r="N24" s="17"/>
      <c r="O24" s="16">
        <f t="shared" si="2"/>
        <v>7.9</v>
      </c>
      <c r="P24" s="16" t="str">
        <f t="shared" si="3"/>
        <v/>
      </c>
      <c r="Q24" s="17" t="str">
        <f t="shared" si="4"/>
        <v>x</v>
      </c>
      <c r="R24" s="18">
        <f t="shared" si="5"/>
        <v>7.9</v>
      </c>
      <c r="S24" s="14"/>
    </row>
    <row r="25" spans="1:19" s="19" customFormat="1">
      <c r="A25" s="11">
        <v>15</v>
      </c>
      <c r="B25" s="27" t="s">
        <v>66</v>
      </c>
      <c r="C25" s="28" t="s">
        <v>56</v>
      </c>
      <c r="D25" s="29" t="s">
        <v>67</v>
      </c>
      <c r="E25" s="12">
        <v>8</v>
      </c>
      <c r="F25" s="13"/>
      <c r="G25" s="14"/>
      <c r="H25" s="14">
        <v>10</v>
      </c>
      <c r="I25" s="14"/>
      <c r="J25" s="14"/>
      <c r="K25" s="15">
        <f t="shared" si="0"/>
        <v>9.3333333333333339</v>
      </c>
      <c r="L25" s="16" t="str">
        <f t="shared" si="1"/>
        <v>x</v>
      </c>
      <c r="M25" s="17">
        <v>7.8</v>
      </c>
      <c r="N25" s="17"/>
      <c r="O25" s="16">
        <f t="shared" si="2"/>
        <v>8.4133333333333322</v>
      </c>
      <c r="P25" s="16" t="str">
        <f t="shared" si="3"/>
        <v/>
      </c>
      <c r="Q25" s="17" t="str">
        <f t="shared" si="4"/>
        <v>x</v>
      </c>
      <c r="R25" s="18">
        <f t="shared" si="5"/>
        <v>8.4133333333333322</v>
      </c>
      <c r="S25" s="14"/>
    </row>
    <row r="26" spans="1:19" s="19" customFormat="1">
      <c r="A26" s="11">
        <v>16</v>
      </c>
      <c r="B26" s="27" t="s">
        <v>55</v>
      </c>
      <c r="C26" s="28" t="s">
        <v>56</v>
      </c>
      <c r="D26" s="29" t="s">
        <v>57</v>
      </c>
      <c r="E26" s="12">
        <v>7.5</v>
      </c>
      <c r="F26" s="13"/>
      <c r="G26" s="14"/>
      <c r="H26" s="14">
        <v>10</v>
      </c>
      <c r="I26" s="14"/>
      <c r="J26" s="14"/>
      <c r="K26" s="15">
        <f t="shared" si="0"/>
        <v>9.1666666666666661</v>
      </c>
      <c r="L26" s="16" t="str">
        <f t="shared" si="1"/>
        <v>x</v>
      </c>
      <c r="M26" s="17">
        <v>9.8000000000000007</v>
      </c>
      <c r="N26" s="17"/>
      <c r="O26" s="16">
        <f t="shared" si="2"/>
        <v>9.5466666666666669</v>
      </c>
      <c r="P26" s="16" t="str">
        <f t="shared" si="3"/>
        <v/>
      </c>
      <c r="Q26" s="17" t="str">
        <f t="shared" si="4"/>
        <v>x</v>
      </c>
      <c r="R26" s="18">
        <f t="shared" si="5"/>
        <v>9.5466666666666669</v>
      </c>
      <c r="S26" s="14"/>
    </row>
    <row r="27" spans="1:19" s="19" customFormat="1">
      <c r="A27" s="11"/>
      <c r="B27" s="20"/>
      <c r="C27" s="21"/>
      <c r="D27" s="22"/>
      <c r="E27" s="12"/>
      <c r="F27" s="13"/>
      <c r="G27" s="14"/>
      <c r="H27" s="14"/>
      <c r="I27" s="14"/>
      <c r="J27" s="14"/>
      <c r="K27" s="12"/>
      <c r="L27" s="17" t="str">
        <f t="shared" si="1"/>
        <v/>
      </c>
      <c r="M27" s="17"/>
      <c r="N27" s="17"/>
      <c r="O27" s="17"/>
      <c r="P27" s="16" t="str">
        <f t="shared" si="3"/>
        <v/>
      </c>
      <c r="Q27" s="17" t="str">
        <f t="shared" ref="Q27" si="6">IF(M27&lt;3,IF(OR(N27&lt;3,N27=""),"","x"),IF(OR(N27&lt;3,N27=""),"","x"))</f>
        <v/>
      </c>
      <c r="R27" s="12"/>
      <c r="S27" s="14"/>
    </row>
    <row r="28" spans="1:19">
      <c r="B28" s="2" t="s">
        <v>31</v>
      </c>
      <c r="C28" s="23">
        <f>COUNT(A11:A27)</f>
        <v>16</v>
      </c>
    </row>
    <row r="29" spans="1:19">
      <c r="L29" s="24"/>
      <c r="M29" s="44" t="s">
        <v>93</v>
      </c>
      <c r="N29" s="44"/>
      <c r="O29" s="44"/>
      <c r="P29" s="44"/>
      <c r="Q29" s="44"/>
      <c r="R29" s="44"/>
    </row>
    <row r="30" spans="1:19">
      <c r="B30" s="2" t="s">
        <v>32</v>
      </c>
      <c r="E30" s="25" t="s">
        <v>33</v>
      </c>
      <c r="L30" s="26"/>
      <c r="M30" s="40" t="s">
        <v>34</v>
      </c>
      <c r="N30" s="40"/>
      <c r="O30" s="40"/>
      <c r="P30" s="40"/>
      <c r="Q30" s="40"/>
      <c r="R30" s="40"/>
    </row>
    <row r="34" spans="5:15">
      <c r="E34" s="1" t="s">
        <v>45</v>
      </c>
      <c r="O34" s="1" t="s">
        <v>35</v>
      </c>
    </row>
  </sheetData>
  <sheetProtection password="CE28" sheet="1" objects="1" scenarios="1"/>
  <autoFilter ref="A10:S30">
    <filterColumn colId="1" showButton="0"/>
  </autoFilter>
  <mergeCells count="19">
    <mergeCell ref="S9:S10"/>
    <mergeCell ref="M29:R29"/>
    <mergeCell ref="M30:R30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27:Q27 O11:Q26">
    <cfRule type="cellIs" dxfId="5" priority="4" operator="lessThan">
      <formula>5</formula>
    </cfRule>
  </conditionalFormatting>
  <conditionalFormatting sqref="M11:N26 K11:K26">
    <cfRule type="cellIs" dxfId="4" priority="2" operator="lessThan">
      <formula>3</formula>
    </cfRule>
  </conditionalFormatting>
  <pageMargins left="0.45" right="0.45" top="0.27" bottom="0.25" header="0.17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4"/>
  <sheetViews>
    <sheetView topLeftCell="A4" workbookViewId="0">
      <selection activeCell="C14" sqref="C14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9" t="s">
        <v>0</v>
      </c>
      <c r="B1" s="39"/>
      <c r="C1" s="39"/>
      <c r="D1" s="39"/>
      <c r="G1" s="40" t="s">
        <v>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40" t="s">
        <v>2</v>
      </c>
      <c r="B2" s="40"/>
      <c r="C2" s="40"/>
      <c r="D2" s="40"/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4" spans="1:19" ht="18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>
      <c r="A6" s="2" t="s">
        <v>37</v>
      </c>
      <c r="D6" s="2" t="s">
        <v>48</v>
      </c>
      <c r="M6" s="2" t="s">
        <v>5</v>
      </c>
      <c r="P6" s="3">
        <v>2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42</v>
      </c>
      <c r="M7" s="4" t="s">
        <v>44</v>
      </c>
    </row>
    <row r="9" spans="1:19">
      <c r="A9" s="32" t="s">
        <v>10</v>
      </c>
      <c r="B9" s="33" t="s">
        <v>11</v>
      </c>
      <c r="C9" s="33"/>
      <c r="D9" s="34" t="s">
        <v>12</v>
      </c>
      <c r="E9" s="36" t="s">
        <v>13</v>
      </c>
      <c r="F9" s="33"/>
      <c r="G9" s="37"/>
      <c r="H9" s="36" t="s">
        <v>14</v>
      </c>
      <c r="I9" s="33"/>
      <c r="J9" s="38"/>
      <c r="K9" s="45" t="s">
        <v>15</v>
      </c>
      <c r="L9" s="45" t="s">
        <v>16</v>
      </c>
      <c r="M9" s="33" t="s">
        <v>17</v>
      </c>
      <c r="N9" s="33"/>
      <c r="O9" s="38" t="s">
        <v>18</v>
      </c>
      <c r="P9" s="47"/>
      <c r="Q9" s="33" t="s">
        <v>19</v>
      </c>
      <c r="R9" s="32" t="s">
        <v>20</v>
      </c>
      <c r="S9" s="42" t="s">
        <v>21</v>
      </c>
    </row>
    <row r="10" spans="1:19">
      <c r="A10" s="33"/>
      <c r="B10" s="33"/>
      <c r="C10" s="33"/>
      <c r="D10" s="35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43"/>
      <c r="L10" s="46"/>
      <c r="M10" s="9" t="s">
        <v>25</v>
      </c>
      <c r="N10" s="9" t="s">
        <v>26</v>
      </c>
      <c r="O10" s="9" t="s">
        <v>25</v>
      </c>
      <c r="P10" s="10" t="s">
        <v>26</v>
      </c>
      <c r="Q10" s="33"/>
      <c r="R10" s="33"/>
      <c r="S10" s="43"/>
    </row>
    <row r="11" spans="1:19" s="19" customFormat="1">
      <c r="A11" s="11">
        <v>1</v>
      </c>
      <c r="B11" s="27" t="s">
        <v>49</v>
      </c>
      <c r="C11" s="28" t="s">
        <v>27</v>
      </c>
      <c r="D11" s="29" t="s">
        <v>50</v>
      </c>
      <c r="E11" s="12">
        <v>9</v>
      </c>
      <c r="F11" s="13"/>
      <c r="G11" s="14"/>
      <c r="H11" s="14">
        <v>8</v>
      </c>
      <c r="I11" s="14"/>
      <c r="J11" s="14"/>
      <c r="K11" s="15">
        <f>(E11+H11*2)/3</f>
        <v>8.3333333333333339</v>
      </c>
      <c r="L11" s="16" t="str">
        <f>IF(K11&lt;3,"","x")</f>
        <v>x</v>
      </c>
      <c r="M11" s="17">
        <v>7</v>
      </c>
      <c r="N11" s="17"/>
      <c r="O11" s="16">
        <f>IF(M11&lt;&gt;"",(K11*4+M11*6)/10,"")</f>
        <v>7.5333333333333341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7.5333333333333341</v>
      </c>
      <c r="S11" s="14"/>
    </row>
    <row r="12" spans="1:19" s="19" customFormat="1">
      <c r="A12" s="11">
        <v>2</v>
      </c>
      <c r="B12" s="27" t="s">
        <v>30</v>
      </c>
      <c r="C12" s="28" t="s">
        <v>38</v>
      </c>
      <c r="D12" s="29" t="s">
        <v>70</v>
      </c>
      <c r="E12" s="12">
        <v>7</v>
      </c>
      <c r="F12" s="13"/>
      <c r="G12" s="14"/>
      <c r="H12" s="14">
        <v>8</v>
      </c>
      <c r="I12" s="14"/>
      <c r="J12" s="14"/>
      <c r="K12" s="15">
        <f t="shared" ref="K12:K26" si="0">(E12+H12*2)/3</f>
        <v>7.666666666666667</v>
      </c>
      <c r="L12" s="16" t="str">
        <f t="shared" ref="L12:L27" si="1">IF(K12&lt;3,"","x")</f>
        <v>x</v>
      </c>
      <c r="M12" s="17">
        <v>0</v>
      </c>
      <c r="N12" s="17"/>
      <c r="O12" s="16">
        <f t="shared" ref="O12:O26" si="2">IF(M12&lt;&gt;"",(K12*4+M12*6)/10,"")</f>
        <v>3.0666666666666669</v>
      </c>
      <c r="P12" s="16" t="str">
        <f t="shared" ref="P12:P27" si="3">IF(N12&lt;&gt;"",(K12*4+N12*6)/10,"")</f>
        <v/>
      </c>
      <c r="Q12" s="17" t="str">
        <f t="shared" ref="Q12:Q26" si="4">IF(L12="x",IF(AND(O12&gt;=5,M12&gt;=3),"x",IF(AND(P12&gt;=5,N12&gt;=3),"x","")),"")</f>
        <v/>
      </c>
      <c r="R12" s="18">
        <f t="shared" ref="R12:R26" si="5">MAX(O12:P12)</f>
        <v>3.0666666666666669</v>
      </c>
      <c r="S12" s="14"/>
    </row>
    <row r="13" spans="1:19" s="19" customFormat="1">
      <c r="A13" s="11">
        <v>3</v>
      </c>
      <c r="B13" s="27" t="s">
        <v>68</v>
      </c>
      <c r="C13" s="28" t="s">
        <v>28</v>
      </c>
      <c r="D13" s="29" t="s">
        <v>69</v>
      </c>
      <c r="E13" s="12">
        <v>8</v>
      </c>
      <c r="F13" s="13"/>
      <c r="G13" s="14"/>
      <c r="H13" s="14">
        <v>8</v>
      </c>
      <c r="I13" s="14"/>
      <c r="J13" s="14"/>
      <c r="K13" s="15">
        <f t="shared" si="0"/>
        <v>8</v>
      </c>
      <c r="L13" s="16" t="str">
        <f t="shared" si="1"/>
        <v>x</v>
      </c>
      <c r="M13" s="17">
        <v>7</v>
      </c>
      <c r="N13" s="17"/>
      <c r="O13" s="16">
        <f t="shared" si="2"/>
        <v>7.4</v>
      </c>
      <c r="P13" s="16" t="str">
        <f t="shared" si="3"/>
        <v/>
      </c>
      <c r="Q13" s="17" t="str">
        <f t="shared" si="4"/>
        <v>x</v>
      </c>
      <c r="R13" s="18">
        <f t="shared" si="5"/>
        <v>7.4</v>
      </c>
      <c r="S13" s="14"/>
    </row>
    <row r="14" spans="1:19" s="19" customFormat="1">
      <c r="A14" s="11">
        <v>4</v>
      </c>
      <c r="B14" s="27" t="s">
        <v>58</v>
      </c>
      <c r="C14" s="28" t="s">
        <v>28</v>
      </c>
      <c r="D14" s="29" t="s">
        <v>59</v>
      </c>
      <c r="E14" s="12">
        <v>8</v>
      </c>
      <c r="F14" s="13"/>
      <c r="G14" s="14"/>
      <c r="H14" s="14">
        <v>9</v>
      </c>
      <c r="I14" s="14"/>
      <c r="J14" s="14"/>
      <c r="K14" s="15">
        <f t="shared" si="0"/>
        <v>8.6666666666666661</v>
      </c>
      <c r="L14" s="16" t="str">
        <f t="shared" si="1"/>
        <v>x</v>
      </c>
      <c r="M14" s="17">
        <v>7</v>
      </c>
      <c r="N14" s="17"/>
      <c r="O14" s="16">
        <f t="shared" si="2"/>
        <v>7.6666666666666661</v>
      </c>
      <c r="P14" s="16" t="str">
        <f t="shared" si="3"/>
        <v/>
      </c>
      <c r="Q14" s="17" t="str">
        <f t="shared" si="4"/>
        <v>x</v>
      </c>
      <c r="R14" s="18">
        <f t="shared" si="5"/>
        <v>7.6666666666666661</v>
      </c>
      <c r="S14" s="14"/>
    </row>
    <row r="15" spans="1:19" s="19" customFormat="1">
      <c r="A15" s="11">
        <v>5</v>
      </c>
      <c r="B15" s="27" t="s">
        <v>74</v>
      </c>
      <c r="C15" s="28" t="s">
        <v>75</v>
      </c>
      <c r="D15" s="29" t="s">
        <v>76</v>
      </c>
      <c r="E15" s="12">
        <v>9</v>
      </c>
      <c r="F15" s="13"/>
      <c r="G15" s="14"/>
      <c r="H15" s="14">
        <v>9</v>
      </c>
      <c r="I15" s="14"/>
      <c r="J15" s="14"/>
      <c r="K15" s="15">
        <f t="shared" si="0"/>
        <v>9</v>
      </c>
      <c r="L15" s="16" t="str">
        <f t="shared" si="1"/>
        <v>x</v>
      </c>
      <c r="M15" s="17">
        <v>7</v>
      </c>
      <c r="N15" s="17"/>
      <c r="O15" s="16">
        <f t="shared" si="2"/>
        <v>7.8</v>
      </c>
      <c r="P15" s="16" t="str">
        <f t="shared" si="3"/>
        <v/>
      </c>
      <c r="Q15" s="17" t="str">
        <f t="shared" si="4"/>
        <v>x</v>
      </c>
      <c r="R15" s="18">
        <f t="shared" si="5"/>
        <v>7.8</v>
      </c>
      <c r="S15" s="14"/>
    </row>
    <row r="16" spans="1:19" s="19" customFormat="1">
      <c r="A16" s="11">
        <v>6</v>
      </c>
      <c r="B16" s="27" t="s">
        <v>36</v>
      </c>
      <c r="C16" s="28" t="s">
        <v>51</v>
      </c>
      <c r="D16" s="29" t="s">
        <v>52</v>
      </c>
      <c r="E16" s="12">
        <v>0</v>
      </c>
      <c r="F16" s="13"/>
      <c r="G16" s="14"/>
      <c r="H16" s="14">
        <v>0</v>
      </c>
      <c r="I16" s="14"/>
      <c r="J16" s="14"/>
      <c r="K16" s="15">
        <f t="shared" si="0"/>
        <v>0</v>
      </c>
      <c r="L16" s="16" t="str">
        <f t="shared" si="1"/>
        <v/>
      </c>
      <c r="M16" s="17"/>
      <c r="N16" s="17"/>
      <c r="O16" s="16" t="str">
        <f t="shared" si="2"/>
        <v/>
      </c>
      <c r="P16" s="16" t="str">
        <f t="shared" si="3"/>
        <v/>
      </c>
      <c r="Q16" s="17" t="str">
        <f t="shared" si="4"/>
        <v/>
      </c>
      <c r="R16" s="18">
        <f t="shared" si="5"/>
        <v>0</v>
      </c>
      <c r="S16" s="14"/>
    </row>
    <row r="17" spans="1:19" s="19" customFormat="1">
      <c r="A17" s="11">
        <v>7</v>
      </c>
      <c r="B17" s="30" t="s">
        <v>85</v>
      </c>
      <c r="C17" s="31" t="s">
        <v>29</v>
      </c>
      <c r="D17" s="29" t="s">
        <v>86</v>
      </c>
      <c r="E17" s="12"/>
      <c r="F17" s="13"/>
      <c r="G17" s="14"/>
      <c r="H17" s="14"/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/>
    </row>
    <row r="18" spans="1:19" s="19" customFormat="1">
      <c r="A18" s="11">
        <v>8</v>
      </c>
      <c r="B18" s="27" t="s">
        <v>53</v>
      </c>
      <c r="C18" s="28" t="s">
        <v>29</v>
      </c>
      <c r="D18" s="29" t="s">
        <v>54</v>
      </c>
      <c r="E18" s="12">
        <v>8</v>
      </c>
      <c r="F18" s="13"/>
      <c r="G18" s="14"/>
      <c r="H18" s="14">
        <v>9</v>
      </c>
      <c r="I18" s="14"/>
      <c r="J18" s="14"/>
      <c r="K18" s="15">
        <f t="shared" si="0"/>
        <v>8.6666666666666661</v>
      </c>
      <c r="L18" s="16" t="str">
        <f t="shared" si="1"/>
        <v>x</v>
      </c>
      <c r="M18" s="17">
        <v>7</v>
      </c>
      <c r="N18" s="17"/>
      <c r="O18" s="16">
        <f t="shared" si="2"/>
        <v>7.6666666666666661</v>
      </c>
      <c r="P18" s="16" t="str">
        <f t="shared" si="3"/>
        <v/>
      </c>
      <c r="Q18" s="17" t="str">
        <f t="shared" si="4"/>
        <v>x</v>
      </c>
      <c r="R18" s="18">
        <f t="shared" si="5"/>
        <v>7.6666666666666661</v>
      </c>
      <c r="S18" s="14"/>
    </row>
    <row r="19" spans="1:19" s="19" customFormat="1">
      <c r="A19" s="11">
        <v>9</v>
      </c>
      <c r="B19" s="30" t="s">
        <v>82</v>
      </c>
      <c r="C19" s="31" t="s">
        <v>83</v>
      </c>
      <c r="D19" s="29" t="s">
        <v>84</v>
      </c>
      <c r="E19" s="12">
        <v>8</v>
      </c>
      <c r="F19" s="13"/>
      <c r="G19" s="14"/>
      <c r="H19" s="14">
        <v>8</v>
      </c>
      <c r="I19" s="14"/>
      <c r="J19" s="14"/>
      <c r="K19" s="15">
        <f t="shared" si="0"/>
        <v>8</v>
      </c>
      <c r="L19" s="16" t="str">
        <f t="shared" si="1"/>
        <v>x</v>
      </c>
      <c r="M19" s="17">
        <v>7</v>
      </c>
      <c r="N19" s="17"/>
      <c r="O19" s="16">
        <f t="shared" si="2"/>
        <v>7.4</v>
      </c>
      <c r="P19" s="16" t="str">
        <f t="shared" si="3"/>
        <v/>
      </c>
      <c r="Q19" s="17" t="str">
        <f t="shared" si="4"/>
        <v>x</v>
      </c>
      <c r="R19" s="18">
        <f t="shared" si="5"/>
        <v>7.4</v>
      </c>
      <c r="S19" s="14"/>
    </row>
    <row r="20" spans="1:19" s="19" customFormat="1">
      <c r="A20" s="11">
        <v>10</v>
      </c>
      <c r="B20" s="27" t="s">
        <v>63</v>
      </c>
      <c r="C20" s="28" t="s">
        <v>64</v>
      </c>
      <c r="D20" s="29" t="s">
        <v>65</v>
      </c>
      <c r="E20" s="12">
        <v>8</v>
      </c>
      <c r="F20" s="13"/>
      <c r="G20" s="14"/>
      <c r="H20" s="14">
        <v>9</v>
      </c>
      <c r="I20" s="14"/>
      <c r="J20" s="14"/>
      <c r="K20" s="15">
        <f t="shared" si="0"/>
        <v>8.6666666666666661</v>
      </c>
      <c r="L20" s="16" t="str">
        <f t="shared" si="1"/>
        <v>x</v>
      </c>
      <c r="M20" s="17">
        <v>0</v>
      </c>
      <c r="N20" s="17"/>
      <c r="O20" s="16">
        <f t="shared" si="2"/>
        <v>3.4666666666666663</v>
      </c>
      <c r="P20" s="16" t="str">
        <f t="shared" si="3"/>
        <v/>
      </c>
      <c r="Q20" s="17" t="str">
        <f t="shared" si="4"/>
        <v/>
      </c>
      <c r="R20" s="18">
        <f t="shared" si="5"/>
        <v>3.4666666666666663</v>
      </c>
      <c r="S20" s="14"/>
    </row>
    <row r="21" spans="1:19" s="19" customFormat="1">
      <c r="A21" s="11">
        <v>11</v>
      </c>
      <c r="B21" s="27" t="s">
        <v>60</v>
      </c>
      <c r="C21" s="28" t="s">
        <v>61</v>
      </c>
      <c r="D21" s="29" t="s">
        <v>62</v>
      </c>
      <c r="E21" s="12">
        <v>7</v>
      </c>
      <c r="F21" s="13"/>
      <c r="G21" s="14"/>
      <c r="H21" s="14">
        <v>9</v>
      </c>
      <c r="I21" s="14"/>
      <c r="J21" s="14"/>
      <c r="K21" s="15">
        <f t="shared" si="0"/>
        <v>8.3333333333333339</v>
      </c>
      <c r="L21" s="16" t="str">
        <f t="shared" si="1"/>
        <v>x</v>
      </c>
      <c r="M21" s="17">
        <v>7</v>
      </c>
      <c r="N21" s="17"/>
      <c r="O21" s="16">
        <f t="shared" si="2"/>
        <v>7.5333333333333341</v>
      </c>
      <c r="P21" s="16" t="str">
        <f t="shared" si="3"/>
        <v/>
      </c>
      <c r="Q21" s="17" t="str">
        <f t="shared" si="4"/>
        <v>x</v>
      </c>
      <c r="R21" s="18">
        <f t="shared" si="5"/>
        <v>7.5333333333333341</v>
      </c>
      <c r="S21" s="14"/>
    </row>
    <row r="22" spans="1:19" s="19" customFormat="1">
      <c r="A22" s="11">
        <v>12</v>
      </c>
      <c r="B22" s="30" t="s">
        <v>77</v>
      </c>
      <c r="C22" s="31" t="s">
        <v>39</v>
      </c>
      <c r="D22" s="29" t="s">
        <v>78</v>
      </c>
      <c r="E22" s="12">
        <v>9</v>
      </c>
      <c r="F22" s="13"/>
      <c r="G22" s="14"/>
      <c r="H22" s="14">
        <v>8</v>
      </c>
      <c r="I22" s="14"/>
      <c r="J22" s="14"/>
      <c r="K22" s="15">
        <f t="shared" si="0"/>
        <v>8.3333333333333339</v>
      </c>
      <c r="L22" s="16" t="str">
        <f t="shared" si="1"/>
        <v>x</v>
      </c>
      <c r="M22" s="17">
        <v>7</v>
      </c>
      <c r="N22" s="17"/>
      <c r="O22" s="16">
        <f t="shared" si="2"/>
        <v>7.5333333333333341</v>
      </c>
      <c r="P22" s="16" t="str">
        <f t="shared" si="3"/>
        <v/>
      </c>
      <c r="Q22" s="17" t="str">
        <f t="shared" si="4"/>
        <v>x</v>
      </c>
      <c r="R22" s="18">
        <f t="shared" si="5"/>
        <v>7.5333333333333341</v>
      </c>
      <c r="S22" s="14"/>
    </row>
    <row r="23" spans="1:19" s="19" customFormat="1">
      <c r="A23" s="11">
        <v>13</v>
      </c>
      <c r="B23" s="30" t="s">
        <v>79</v>
      </c>
      <c r="C23" s="31" t="s">
        <v>80</v>
      </c>
      <c r="D23" s="29" t="s">
        <v>81</v>
      </c>
      <c r="E23" s="12">
        <v>8</v>
      </c>
      <c r="F23" s="13"/>
      <c r="G23" s="14"/>
      <c r="H23" s="14">
        <v>8</v>
      </c>
      <c r="I23" s="14"/>
      <c r="J23" s="14"/>
      <c r="K23" s="15">
        <f t="shared" si="0"/>
        <v>8</v>
      </c>
      <c r="L23" s="16" t="str">
        <f t="shared" si="1"/>
        <v>x</v>
      </c>
      <c r="M23" s="17">
        <v>6</v>
      </c>
      <c r="N23" s="17"/>
      <c r="O23" s="16">
        <f t="shared" si="2"/>
        <v>6.8</v>
      </c>
      <c r="P23" s="16" t="str">
        <f t="shared" si="3"/>
        <v/>
      </c>
      <c r="Q23" s="17" t="str">
        <f t="shared" si="4"/>
        <v>x</v>
      </c>
      <c r="R23" s="18">
        <f t="shared" si="5"/>
        <v>6.8</v>
      </c>
      <c r="S23" s="14"/>
    </row>
    <row r="24" spans="1:19" s="19" customFormat="1">
      <c r="A24" s="11">
        <v>14</v>
      </c>
      <c r="B24" s="27" t="s">
        <v>71</v>
      </c>
      <c r="C24" s="28" t="s">
        <v>72</v>
      </c>
      <c r="D24" s="29" t="s">
        <v>73</v>
      </c>
      <c r="E24" s="12">
        <v>9</v>
      </c>
      <c r="F24" s="13"/>
      <c r="G24" s="14"/>
      <c r="H24" s="14">
        <v>8</v>
      </c>
      <c r="I24" s="14"/>
      <c r="J24" s="14"/>
      <c r="K24" s="15">
        <f t="shared" si="0"/>
        <v>8.3333333333333339</v>
      </c>
      <c r="L24" s="16" t="str">
        <f t="shared" si="1"/>
        <v>x</v>
      </c>
      <c r="M24" s="17">
        <v>7</v>
      </c>
      <c r="N24" s="17"/>
      <c r="O24" s="16">
        <f t="shared" si="2"/>
        <v>7.5333333333333341</v>
      </c>
      <c r="P24" s="16" t="str">
        <f t="shared" si="3"/>
        <v/>
      </c>
      <c r="Q24" s="17" t="str">
        <f t="shared" si="4"/>
        <v>x</v>
      </c>
      <c r="R24" s="18">
        <f t="shared" si="5"/>
        <v>7.5333333333333341</v>
      </c>
      <c r="S24" s="14"/>
    </row>
    <row r="25" spans="1:19" s="19" customFormat="1">
      <c r="A25" s="11">
        <v>15</v>
      </c>
      <c r="B25" s="27" t="s">
        <v>66</v>
      </c>
      <c r="C25" s="28" t="s">
        <v>56</v>
      </c>
      <c r="D25" s="29" t="s">
        <v>67</v>
      </c>
      <c r="E25" s="12">
        <v>9</v>
      </c>
      <c r="F25" s="13"/>
      <c r="G25" s="14"/>
      <c r="H25" s="14">
        <v>8</v>
      </c>
      <c r="I25" s="14"/>
      <c r="J25" s="14"/>
      <c r="K25" s="15">
        <f t="shared" si="0"/>
        <v>8.3333333333333339</v>
      </c>
      <c r="L25" s="16" t="str">
        <f t="shared" si="1"/>
        <v>x</v>
      </c>
      <c r="M25" s="17">
        <v>7</v>
      </c>
      <c r="N25" s="17"/>
      <c r="O25" s="16">
        <f t="shared" si="2"/>
        <v>7.5333333333333341</v>
      </c>
      <c r="P25" s="16" t="str">
        <f t="shared" si="3"/>
        <v/>
      </c>
      <c r="Q25" s="17" t="str">
        <f t="shared" si="4"/>
        <v>x</v>
      </c>
      <c r="R25" s="18">
        <f t="shared" si="5"/>
        <v>7.5333333333333341</v>
      </c>
      <c r="S25" s="14"/>
    </row>
    <row r="26" spans="1:19" s="19" customFormat="1">
      <c r="A26" s="11">
        <v>16</v>
      </c>
      <c r="B26" s="27" t="s">
        <v>55</v>
      </c>
      <c r="C26" s="28" t="s">
        <v>56</v>
      </c>
      <c r="D26" s="29" t="s">
        <v>57</v>
      </c>
      <c r="E26" s="12">
        <v>8</v>
      </c>
      <c r="F26" s="13"/>
      <c r="G26" s="14"/>
      <c r="H26" s="14">
        <v>8</v>
      </c>
      <c r="I26" s="14"/>
      <c r="J26" s="14"/>
      <c r="K26" s="15">
        <f t="shared" si="0"/>
        <v>8</v>
      </c>
      <c r="L26" s="16" t="str">
        <f t="shared" si="1"/>
        <v>x</v>
      </c>
      <c r="M26" s="17">
        <v>7</v>
      </c>
      <c r="N26" s="17"/>
      <c r="O26" s="16">
        <f t="shared" si="2"/>
        <v>7.4</v>
      </c>
      <c r="P26" s="16" t="str">
        <f t="shared" si="3"/>
        <v/>
      </c>
      <c r="Q26" s="17" t="str">
        <f t="shared" si="4"/>
        <v>x</v>
      </c>
      <c r="R26" s="18">
        <f t="shared" si="5"/>
        <v>7.4</v>
      </c>
      <c r="S26" s="14"/>
    </row>
    <row r="27" spans="1:19" s="19" customFormat="1">
      <c r="A27" s="11"/>
      <c r="B27" s="20"/>
      <c r="C27" s="21"/>
      <c r="D27" s="22"/>
      <c r="E27" s="12"/>
      <c r="F27" s="13"/>
      <c r="G27" s="14"/>
      <c r="H27" s="14"/>
      <c r="I27" s="14"/>
      <c r="J27" s="14"/>
      <c r="K27" s="12"/>
      <c r="L27" s="17" t="str">
        <f t="shared" si="1"/>
        <v/>
      </c>
      <c r="M27" s="17"/>
      <c r="N27" s="17"/>
      <c r="O27" s="17"/>
      <c r="P27" s="16" t="str">
        <f t="shared" si="3"/>
        <v/>
      </c>
      <c r="Q27" s="17" t="str">
        <f t="shared" ref="Q27" si="6">IF(M27&lt;3,IF(OR(N27&lt;3,N27=""),"","x"),IF(OR(N27&lt;3,N27=""),"","x"))</f>
        <v/>
      </c>
      <c r="R27" s="12"/>
      <c r="S27" s="14"/>
    </row>
    <row r="28" spans="1:19">
      <c r="B28" s="2" t="s">
        <v>31</v>
      </c>
      <c r="C28" s="23">
        <f>COUNT(A11:A27)</f>
        <v>16</v>
      </c>
    </row>
    <row r="29" spans="1:19">
      <c r="L29" s="24"/>
      <c r="M29" s="44" t="s">
        <v>93</v>
      </c>
      <c r="N29" s="44"/>
      <c r="O29" s="44"/>
      <c r="P29" s="44"/>
      <c r="Q29" s="44"/>
      <c r="R29" s="44"/>
    </row>
    <row r="30" spans="1:19">
      <c r="B30" s="2" t="s">
        <v>32</v>
      </c>
      <c r="E30" s="25" t="s">
        <v>33</v>
      </c>
      <c r="L30" s="26"/>
      <c r="M30" s="40" t="s">
        <v>34</v>
      </c>
      <c r="N30" s="40"/>
      <c r="O30" s="40"/>
      <c r="P30" s="40"/>
      <c r="Q30" s="40"/>
      <c r="R30" s="40"/>
    </row>
    <row r="34" spans="5:15">
      <c r="E34" s="1" t="s">
        <v>41</v>
      </c>
      <c r="O34" s="1" t="s">
        <v>35</v>
      </c>
    </row>
  </sheetData>
  <sheetProtection password="CE28" sheet="1" objects="1" scenarios="1"/>
  <autoFilter ref="A10:S30">
    <filterColumn colId="1" showButton="0"/>
  </autoFilter>
  <mergeCells count="19">
    <mergeCell ref="S9:S10"/>
    <mergeCell ref="M29:R29"/>
    <mergeCell ref="M30:R30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27:Q27 O11:Q26">
    <cfRule type="cellIs" dxfId="3" priority="4" operator="lessThan">
      <formula>5</formula>
    </cfRule>
  </conditionalFormatting>
  <conditionalFormatting sqref="M11:N26 K11:K26">
    <cfRule type="cellIs" dxfId="2" priority="2" operator="lessThan">
      <formula>3</formula>
    </cfRule>
  </conditionalFormatting>
  <pageMargins left="0.45" right="0.45" top="0.27" bottom="0.25" header="0.21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4"/>
  <sheetViews>
    <sheetView topLeftCell="A6" workbookViewId="0">
      <selection activeCell="B20" sqref="B20"/>
    </sheetView>
  </sheetViews>
  <sheetFormatPr defaultRowHeight="15.75"/>
  <cols>
    <col min="1" max="1" width="4" style="1" customWidth="1"/>
    <col min="2" max="2" width="20.875" style="1" customWidth="1"/>
    <col min="3" max="3" width="7.875" style="1" customWidth="1"/>
    <col min="4" max="4" width="12.125" style="1" customWidth="1"/>
    <col min="5" max="10" width="3.75" style="1" customWidth="1"/>
    <col min="11" max="12" width="7.125" style="1" customWidth="1"/>
    <col min="13" max="16" width="5" style="1" customWidth="1"/>
    <col min="17" max="17" width="6.625" style="1" customWidth="1"/>
    <col min="18" max="18" width="8.625" style="1" customWidth="1"/>
    <col min="19" max="246" width="9" style="1"/>
    <col min="247" max="247" width="4" style="1" customWidth="1"/>
    <col min="248" max="248" width="17.25" style="1" customWidth="1"/>
    <col min="249" max="249" width="9.125" style="1" customWidth="1"/>
    <col min="250" max="250" width="12.125" style="1" customWidth="1"/>
    <col min="251" max="274" width="3.75" style="1" customWidth="1"/>
    <col min="275" max="502" width="9" style="1"/>
    <col min="503" max="503" width="4" style="1" customWidth="1"/>
    <col min="504" max="504" width="17.25" style="1" customWidth="1"/>
    <col min="505" max="505" width="9.125" style="1" customWidth="1"/>
    <col min="506" max="506" width="12.125" style="1" customWidth="1"/>
    <col min="507" max="530" width="3.75" style="1" customWidth="1"/>
    <col min="531" max="758" width="9" style="1"/>
    <col min="759" max="759" width="4" style="1" customWidth="1"/>
    <col min="760" max="760" width="17.25" style="1" customWidth="1"/>
    <col min="761" max="761" width="9.125" style="1" customWidth="1"/>
    <col min="762" max="762" width="12.125" style="1" customWidth="1"/>
    <col min="763" max="786" width="3.75" style="1" customWidth="1"/>
    <col min="787" max="1014" width="9" style="1"/>
    <col min="1015" max="1015" width="4" style="1" customWidth="1"/>
    <col min="1016" max="1016" width="17.25" style="1" customWidth="1"/>
    <col min="1017" max="1017" width="9.125" style="1" customWidth="1"/>
    <col min="1018" max="1018" width="12.125" style="1" customWidth="1"/>
    <col min="1019" max="1042" width="3.75" style="1" customWidth="1"/>
    <col min="1043" max="1270" width="9" style="1"/>
    <col min="1271" max="1271" width="4" style="1" customWidth="1"/>
    <col min="1272" max="1272" width="17.25" style="1" customWidth="1"/>
    <col min="1273" max="1273" width="9.125" style="1" customWidth="1"/>
    <col min="1274" max="1274" width="12.125" style="1" customWidth="1"/>
    <col min="1275" max="1298" width="3.75" style="1" customWidth="1"/>
    <col min="1299" max="1526" width="9" style="1"/>
    <col min="1527" max="1527" width="4" style="1" customWidth="1"/>
    <col min="1528" max="1528" width="17.25" style="1" customWidth="1"/>
    <col min="1529" max="1529" width="9.125" style="1" customWidth="1"/>
    <col min="1530" max="1530" width="12.125" style="1" customWidth="1"/>
    <col min="1531" max="1554" width="3.75" style="1" customWidth="1"/>
    <col min="1555" max="1782" width="9" style="1"/>
    <col min="1783" max="1783" width="4" style="1" customWidth="1"/>
    <col min="1784" max="1784" width="17.25" style="1" customWidth="1"/>
    <col min="1785" max="1785" width="9.125" style="1" customWidth="1"/>
    <col min="1786" max="1786" width="12.125" style="1" customWidth="1"/>
    <col min="1787" max="1810" width="3.75" style="1" customWidth="1"/>
    <col min="1811" max="2038" width="9" style="1"/>
    <col min="2039" max="2039" width="4" style="1" customWidth="1"/>
    <col min="2040" max="2040" width="17.25" style="1" customWidth="1"/>
    <col min="2041" max="2041" width="9.125" style="1" customWidth="1"/>
    <col min="2042" max="2042" width="12.125" style="1" customWidth="1"/>
    <col min="2043" max="2066" width="3.75" style="1" customWidth="1"/>
    <col min="2067" max="2294" width="9" style="1"/>
    <col min="2295" max="2295" width="4" style="1" customWidth="1"/>
    <col min="2296" max="2296" width="17.25" style="1" customWidth="1"/>
    <col min="2297" max="2297" width="9.125" style="1" customWidth="1"/>
    <col min="2298" max="2298" width="12.125" style="1" customWidth="1"/>
    <col min="2299" max="2322" width="3.75" style="1" customWidth="1"/>
    <col min="2323" max="2550" width="9" style="1"/>
    <col min="2551" max="2551" width="4" style="1" customWidth="1"/>
    <col min="2552" max="2552" width="17.25" style="1" customWidth="1"/>
    <col min="2553" max="2553" width="9.125" style="1" customWidth="1"/>
    <col min="2554" max="2554" width="12.125" style="1" customWidth="1"/>
    <col min="2555" max="2578" width="3.75" style="1" customWidth="1"/>
    <col min="2579" max="2806" width="9" style="1"/>
    <col min="2807" max="2807" width="4" style="1" customWidth="1"/>
    <col min="2808" max="2808" width="17.25" style="1" customWidth="1"/>
    <col min="2809" max="2809" width="9.125" style="1" customWidth="1"/>
    <col min="2810" max="2810" width="12.125" style="1" customWidth="1"/>
    <col min="2811" max="2834" width="3.75" style="1" customWidth="1"/>
    <col min="2835" max="3062" width="9" style="1"/>
    <col min="3063" max="3063" width="4" style="1" customWidth="1"/>
    <col min="3064" max="3064" width="17.25" style="1" customWidth="1"/>
    <col min="3065" max="3065" width="9.125" style="1" customWidth="1"/>
    <col min="3066" max="3066" width="12.125" style="1" customWidth="1"/>
    <col min="3067" max="3090" width="3.75" style="1" customWidth="1"/>
    <col min="3091" max="3318" width="9" style="1"/>
    <col min="3319" max="3319" width="4" style="1" customWidth="1"/>
    <col min="3320" max="3320" width="17.25" style="1" customWidth="1"/>
    <col min="3321" max="3321" width="9.125" style="1" customWidth="1"/>
    <col min="3322" max="3322" width="12.125" style="1" customWidth="1"/>
    <col min="3323" max="3346" width="3.75" style="1" customWidth="1"/>
    <col min="3347" max="3574" width="9" style="1"/>
    <col min="3575" max="3575" width="4" style="1" customWidth="1"/>
    <col min="3576" max="3576" width="17.25" style="1" customWidth="1"/>
    <col min="3577" max="3577" width="9.125" style="1" customWidth="1"/>
    <col min="3578" max="3578" width="12.125" style="1" customWidth="1"/>
    <col min="3579" max="3602" width="3.75" style="1" customWidth="1"/>
    <col min="3603" max="3830" width="9" style="1"/>
    <col min="3831" max="3831" width="4" style="1" customWidth="1"/>
    <col min="3832" max="3832" width="17.25" style="1" customWidth="1"/>
    <col min="3833" max="3833" width="9.125" style="1" customWidth="1"/>
    <col min="3834" max="3834" width="12.125" style="1" customWidth="1"/>
    <col min="3835" max="3858" width="3.75" style="1" customWidth="1"/>
    <col min="3859" max="4086" width="9" style="1"/>
    <col min="4087" max="4087" width="4" style="1" customWidth="1"/>
    <col min="4088" max="4088" width="17.25" style="1" customWidth="1"/>
    <col min="4089" max="4089" width="9.125" style="1" customWidth="1"/>
    <col min="4090" max="4090" width="12.125" style="1" customWidth="1"/>
    <col min="4091" max="4114" width="3.75" style="1" customWidth="1"/>
    <col min="4115" max="4342" width="9" style="1"/>
    <col min="4343" max="4343" width="4" style="1" customWidth="1"/>
    <col min="4344" max="4344" width="17.25" style="1" customWidth="1"/>
    <col min="4345" max="4345" width="9.125" style="1" customWidth="1"/>
    <col min="4346" max="4346" width="12.125" style="1" customWidth="1"/>
    <col min="4347" max="4370" width="3.75" style="1" customWidth="1"/>
    <col min="4371" max="4598" width="9" style="1"/>
    <col min="4599" max="4599" width="4" style="1" customWidth="1"/>
    <col min="4600" max="4600" width="17.25" style="1" customWidth="1"/>
    <col min="4601" max="4601" width="9.125" style="1" customWidth="1"/>
    <col min="4602" max="4602" width="12.125" style="1" customWidth="1"/>
    <col min="4603" max="4626" width="3.75" style="1" customWidth="1"/>
    <col min="4627" max="4854" width="9" style="1"/>
    <col min="4855" max="4855" width="4" style="1" customWidth="1"/>
    <col min="4856" max="4856" width="17.25" style="1" customWidth="1"/>
    <col min="4857" max="4857" width="9.125" style="1" customWidth="1"/>
    <col min="4858" max="4858" width="12.125" style="1" customWidth="1"/>
    <col min="4859" max="4882" width="3.75" style="1" customWidth="1"/>
    <col min="4883" max="5110" width="9" style="1"/>
    <col min="5111" max="5111" width="4" style="1" customWidth="1"/>
    <col min="5112" max="5112" width="17.25" style="1" customWidth="1"/>
    <col min="5113" max="5113" width="9.125" style="1" customWidth="1"/>
    <col min="5114" max="5114" width="12.125" style="1" customWidth="1"/>
    <col min="5115" max="5138" width="3.75" style="1" customWidth="1"/>
    <col min="5139" max="5366" width="9" style="1"/>
    <col min="5367" max="5367" width="4" style="1" customWidth="1"/>
    <col min="5368" max="5368" width="17.25" style="1" customWidth="1"/>
    <col min="5369" max="5369" width="9.125" style="1" customWidth="1"/>
    <col min="5370" max="5370" width="12.125" style="1" customWidth="1"/>
    <col min="5371" max="5394" width="3.75" style="1" customWidth="1"/>
    <col min="5395" max="5622" width="9" style="1"/>
    <col min="5623" max="5623" width="4" style="1" customWidth="1"/>
    <col min="5624" max="5624" width="17.25" style="1" customWidth="1"/>
    <col min="5625" max="5625" width="9.125" style="1" customWidth="1"/>
    <col min="5626" max="5626" width="12.125" style="1" customWidth="1"/>
    <col min="5627" max="5650" width="3.75" style="1" customWidth="1"/>
    <col min="5651" max="5878" width="9" style="1"/>
    <col min="5879" max="5879" width="4" style="1" customWidth="1"/>
    <col min="5880" max="5880" width="17.25" style="1" customWidth="1"/>
    <col min="5881" max="5881" width="9.125" style="1" customWidth="1"/>
    <col min="5882" max="5882" width="12.125" style="1" customWidth="1"/>
    <col min="5883" max="5906" width="3.75" style="1" customWidth="1"/>
    <col min="5907" max="6134" width="9" style="1"/>
    <col min="6135" max="6135" width="4" style="1" customWidth="1"/>
    <col min="6136" max="6136" width="17.25" style="1" customWidth="1"/>
    <col min="6137" max="6137" width="9.125" style="1" customWidth="1"/>
    <col min="6138" max="6138" width="12.125" style="1" customWidth="1"/>
    <col min="6139" max="6162" width="3.75" style="1" customWidth="1"/>
    <col min="6163" max="6390" width="9" style="1"/>
    <col min="6391" max="6391" width="4" style="1" customWidth="1"/>
    <col min="6392" max="6392" width="17.25" style="1" customWidth="1"/>
    <col min="6393" max="6393" width="9.125" style="1" customWidth="1"/>
    <col min="6394" max="6394" width="12.125" style="1" customWidth="1"/>
    <col min="6395" max="6418" width="3.75" style="1" customWidth="1"/>
    <col min="6419" max="6646" width="9" style="1"/>
    <col min="6647" max="6647" width="4" style="1" customWidth="1"/>
    <col min="6648" max="6648" width="17.25" style="1" customWidth="1"/>
    <col min="6649" max="6649" width="9.125" style="1" customWidth="1"/>
    <col min="6650" max="6650" width="12.125" style="1" customWidth="1"/>
    <col min="6651" max="6674" width="3.75" style="1" customWidth="1"/>
    <col min="6675" max="6902" width="9" style="1"/>
    <col min="6903" max="6903" width="4" style="1" customWidth="1"/>
    <col min="6904" max="6904" width="17.25" style="1" customWidth="1"/>
    <col min="6905" max="6905" width="9.125" style="1" customWidth="1"/>
    <col min="6906" max="6906" width="12.125" style="1" customWidth="1"/>
    <col min="6907" max="6930" width="3.75" style="1" customWidth="1"/>
    <col min="6931" max="7158" width="9" style="1"/>
    <col min="7159" max="7159" width="4" style="1" customWidth="1"/>
    <col min="7160" max="7160" width="17.25" style="1" customWidth="1"/>
    <col min="7161" max="7161" width="9.125" style="1" customWidth="1"/>
    <col min="7162" max="7162" width="12.125" style="1" customWidth="1"/>
    <col min="7163" max="7186" width="3.75" style="1" customWidth="1"/>
    <col min="7187" max="7414" width="9" style="1"/>
    <col min="7415" max="7415" width="4" style="1" customWidth="1"/>
    <col min="7416" max="7416" width="17.25" style="1" customWidth="1"/>
    <col min="7417" max="7417" width="9.125" style="1" customWidth="1"/>
    <col min="7418" max="7418" width="12.125" style="1" customWidth="1"/>
    <col min="7419" max="7442" width="3.75" style="1" customWidth="1"/>
    <col min="7443" max="7670" width="9" style="1"/>
    <col min="7671" max="7671" width="4" style="1" customWidth="1"/>
    <col min="7672" max="7672" width="17.25" style="1" customWidth="1"/>
    <col min="7673" max="7673" width="9.125" style="1" customWidth="1"/>
    <col min="7674" max="7674" width="12.125" style="1" customWidth="1"/>
    <col min="7675" max="7698" width="3.75" style="1" customWidth="1"/>
    <col min="7699" max="7926" width="9" style="1"/>
    <col min="7927" max="7927" width="4" style="1" customWidth="1"/>
    <col min="7928" max="7928" width="17.25" style="1" customWidth="1"/>
    <col min="7929" max="7929" width="9.125" style="1" customWidth="1"/>
    <col min="7930" max="7930" width="12.125" style="1" customWidth="1"/>
    <col min="7931" max="7954" width="3.75" style="1" customWidth="1"/>
    <col min="7955" max="8182" width="9" style="1"/>
    <col min="8183" max="8183" width="4" style="1" customWidth="1"/>
    <col min="8184" max="8184" width="17.25" style="1" customWidth="1"/>
    <col min="8185" max="8185" width="9.125" style="1" customWidth="1"/>
    <col min="8186" max="8186" width="12.125" style="1" customWidth="1"/>
    <col min="8187" max="8210" width="3.75" style="1" customWidth="1"/>
    <col min="8211" max="8438" width="9" style="1"/>
    <col min="8439" max="8439" width="4" style="1" customWidth="1"/>
    <col min="8440" max="8440" width="17.25" style="1" customWidth="1"/>
    <col min="8441" max="8441" width="9.125" style="1" customWidth="1"/>
    <col min="8442" max="8442" width="12.125" style="1" customWidth="1"/>
    <col min="8443" max="8466" width="3.75" style="1" customWidth="1"/>
    <col min="8467" max="8694" width="9" style="1"/>
    <col min="8695" max="8695" width="4" style="1" customWidth="1"/>
    <col min="8696" max="8696" width="17.25" style="1" customWidth="1"/>
    <col min="8697" max="8697" width="9.125" style="1" customWidth="1"/>
    <col min="8698" max="8698" width="12.125" style="1" customWidth="1"/>
    <col min="8699" max="8722" width="3.75" style="1" customWidth="1"/>
    <col min="8723" max="8950" width="9" style="1"/>
    <col min="8951" max="8951" width="4" style="1" customWidth="1"/>
    <col min="8952" max="8952" width="17.25" style="1" customWidth="1"/>
    <col min="8953" max="8953" width="9.125" style="1" customWidth="1"/>
    <col min="8954" max="8954" width="12.125" style="1" customWidth="1"/>
    <col min="8955" max="8978" width="3.75" style="1" customWidth="1"/>
    <col min="8979" max="9206" width="9" style="1"/>
    <col min="9207" max="9207" width="4" style="1" customWidth="1"/>
    <col min="9208" max="9208" width="17.25" style="1" customWidth="1"/>
    <col min="9209" max="9209" width="9.125" style="1" customWidth="1"/>
    <col min="9210" max="9210" width="12.125" style="1" customWidth="1"/>
    <col min="9211" max="9234" width="3.75" style="1" customWidth="1"/>
    <col min="9235" max="9462" width="9" style="1"/>
    <col min="9463" max="9463" width="4" style="1" customWidth="1"/>
    <col min="9464" max="9464" width="17.25" style="1" customWidth="1"/>
    <col min="9465" max="9465" width="9.125" style="1" customWidth="1"/>
    <col min="9466" max="9466" width="12.125" style="1" customWidth="1"/>
    <col min="9467" max="9490" width="3.75" style="1" customWidth="1"/>
    <col min="9491" max="9718" width="9" style="1"/>
    <col min="9719" max="9719" width="4" style="1" customWidth="1"/>
    <col min="9720" max="9720" width="17.25" style="1" customWidth="1"/>
    <col min="9721" max="9721" width="9.125" style="1" customWidth="1"/>
    <col min="9722" max="9722" width="12.125" style="1" customWidth="1"/>
    <col min="9723" max="9746" width="3.75" style="1" customWidth="1"/>
    <col min="9747" max="9974" width="9" style="1"/>
    <col min="9975" max="9975" width="4" style="1" customWidth="1"/>
    <col min="9976" max="9976" width="17.25" style="1" customWidth="1"/>
    <col min="9977" max="9977" width="9.125" style="1" customWidth="1"/>
    <col min="9978" max="9978" width="12.125" style="1" customWidth="1"/>
    <col min="9979" max="10002" width="3.75" style="1" customWidth="1"/>
    <col min="10003" max="10230" width="9" style="1"/>
    <col min="10231" max="10231" width="4" style="1" customWidth="1"/>
    <col min="10232" max="10232" width="17.25" style="1" customWidth="1"/>
    <col min="10233" max="10233" width="9.125" style="1" customWidth="1"/>
    <col min="10234" max="10234" width="12.125" style="1" customWidth="1"/>
    <col min="10235" max="10258" width="3.75" style="1" customWidth="1"/>
    <col min="10259" max="10486" width="9" style="1"/>
    <col min="10487" max="10487" width="4" style="1" customWidth="1"/>
    <col min="10488" max="10488" width="17.25" style="1" customWidth="1"/>
    <col min="10489" max="10489" width="9.125" style="1" customWidth="1"/>
    <col min="10490" max="10490" width="12.125" style="1" customWidth="1"/>
    <col min="10491" max="10514" width="3.75" style="1" customWidth="1"/>
    <col min="10515" max="10742" width="9" style="1"/>
    <col min="10743" max="10743" width="4" style="1" customWidth="1"/>
    <col min="10744" max="10744" width="17.25" style="1" customWidth="1"/>
    <col min="10745" max="10745" width="9.125" style="1" customWidth="1"/>
    <col min="10746" max="10746" width="12.125" style="1" customWidth="1"/>
    <col min="10747" max="10770" width="3.75" style="1" customWidth="1"/>
    <col min="10771" max="10998" width="9" style="1"/>
    <col min="10999" max="10999" width="4" style="1" customWidth="1"/>
    <col min="11000" max="11000" width="17.25" style="1" customWidth="1"/>
    <col min="11001" max="11001" width="9.125" style="1" customWidth="1"/>
    <col min="11002" max="11002" width="12.125" style="1" customWidth="1"/>
    <col min="11003" max="11026" width="3.75" style="1" customWidth="1"/>
    <col min="11027" max="11254" width="9" style="1"/>
    <col min="11255" max="11255" width="4" style="1" customWidth="1"/>
    <col min="11256" max="11256" width="17.25" style="1" customWidth="1"/>
    <col min="11257" max="11257" width="9.125" style="1" customWidth="1"/>
    <col min="11258" max="11258" width="12.125" style="1" customWidth="1"/>
    <col min="11259" max="11282" width="3.75" style="1" customWidth="1"/>
    <col min="11283" max="11510" width="9" style="1"/>
    <col min="11511" max="11511" width="4" style="1" customWidth="1"/>
    <col min="11512" max="11512" width="17.25" style="1" customWidth="1"/>
    <col min="11513" max="11513" width="9.125" style="1" customWidth="1"/>
    <col min="11514" max="11514" width="12.125" style="1" customWidth="1"/>
    <col min="11515" max="11538" width="3.75" style="1" customWidth="1"/>
    <col min="11539" max="11766" width="9" style="1"/>
    <col min="11767" max="11767" width="4" style="1" customWidth="1"/>
    <col min="11768" max="11768" width="17.25" style="1" customWidth="1"/>
    <col min="11769" max="11769" width="9.125" style="1" customWidth="1"/>
    <col min="11770" max="11770" width="12.125" style="1" customWidth="1"/>
    <col min="11771" max="11794" width="3.75" style="1" customWidth="1"/>
    <col min="11795" max="12022" width="9" style="1"/>
    <col min="12023" max="12023" width="4" style="1" customWidth="1"/>
    <col min="12024" max="12024" width="17.25" style="1" customWidth="1"/>
    <col min="12025" max="12025" width="9.125" style="1" customWidth="1"/>
    <col min="12026" max="12026" width="12.125" style="1" customWidth="1"/>
    <col min="12027" max="12050" width="3.75" style="1" customWidth="1"/>
    <col min="12051" max="12278" width="9" style="1"/>
    <col min="12279" max="12279" width="4" style="1" customWidth="1"/>
    <col min="12280" max="12280" width="17.25" style="1" customWidth="1"/>
    <col min="12281" max="12281" width="9.125" style="1" customWidth="1"/>
    <col min="12282" max="12282" width="12.125" style="1" customWidth="1"/>
    <col min="12283" max="12306" width="3.75" style="1" customWidth="1"/>
    <col min="12307" max="12534" width="9" style="1"/>
    <col min="12535" max="12535" width="4" style="1" customWidth="1"/>
    <col min="12536" max="12536" width="17.25" style="1" customWidth="1"/>
    <col min="12537" max="12537" width="9.125" style="1" customWidth="1"/>
    <col min="12538" max="12538" width="12.125" style="1" customWidth="1"/>
    <col min="12539" max="12562" width="3.75" style="1" customWidth="1"/>
    <col min="12563" max="12790" width="9" style="1"/>
    <col min="12791" max="12791" width="4" style="1" customWidth="1"/>
    <col min="12792" max="12792" width="17.25" style="1" customWidth="1"/>
    <col min="12793" max="12793" width="9.125" style="1" customWidth="1"/>
    <col min="12794" max="12794" width="12.125" style="1" customWidth="1"/>
    <col min="12795" max="12818" width="3.75" style="1" customWidth="1"/>
    <col min="12819" max="13046" width="9" style="1"/>
    <col min="13047" max="13047" width="4" style="1" customWidth="1"/>
    <col min="13048" max="13048" width="17.25" style="1" customWidth="1"/>
    <col min="13049" max="13049" width="9.125" style="1" customWidth="1"/>
    <col min="13050" max="13050" width="12.125" style="1" customWidth="1"/>
    <col min="13051" max="13074" width="3.75" style="1" customWidth="1"/>
    <col min="13075" max="13302" width="9" style="1"/>
    <col min="13303" max="13303" width="4" style="1" customWidth="1"/>
    <col min="13304" max="13304" width="17.25" style="1" customWidth="1"/>
    <col min="13305" max="13305" width="9.125" style="1" customWidth="1"/>
    <col min="13306" max="13306" width="12.125" style="1" customWidth="1"/>
    <col min="13307" max="13330" width="3.75" style="1" customWidth="1"/>
    <col min="13331" max="13558" width="9" style="1"/>
    <col min="13559" max="13559" width="4" style="1" customWidth="1"/>
    <col min="13560" max="13560" width="17.25" style="1" customWidth="1"/>
    <col min="13561" max="13561" width="9.125" style="1" customWidth="1"/>
    <col min="13562" max="13562" width="12.125" style="1" customWidth="1"/>
    <col min="13563" max="13586" width="3.75" style="1" customWidth="1"/>
    <col min="13587" max="13814" width="9" style="1"/>
    <col min="13815" max="13815" width="4" style="1" customWidth="1"/>
    <col min="13816" max="13816" width="17.25" style="1" customWidth="1"/>
    <col min="13817" max="13817" width="9.125" style="1" customWidth="1"/>
    <col min="13818" max="13818" width="12.125" style="1" customWidth="1"/>
    <col min="13819" max="13842" width="3.75" style="1" customWidth="1"/>
    <col min="13843" max="14070" width="9" style="1"/>
    <col min="14071" max="14071" width="4" style="1" customWidth="1"/>
    <col min="14072" max="14072" width="17.25" style="1" customWidth="1"/>
    <col min="14073" max="14073" width="9.125" style="1" customWidth="1"/>
    <col min="14074" max="14074" width="12.125" style="1" customWidth="1"/>
    <col min="14075" max="14098" width="3.75" style="1" customWidth="1"/>
    <col min="14099" max="14326" width="9" style="1"/>
    <col min="14327" max="14327" width="4" style="1" customWidth="1"/>
    <col min="14328" max="14328" width="17.25" style="1" customWidth="1"/>
    <col min="14329" max="14329" width="9.125" style="1" customWidth="1"/>
    <col min="14330" max="14330" width="12.125" style="1" customWidth="1"/>
    <col min="14331" max="14354" width="3.75" style="1" customWidth="1"/>
    <col min="14355" max="14582" width="9" style="1"/>
    <col min="14583" max="14583" width="4" style="1" customWidth="1"/>
    <col min="14584" max="14584" width="17.25" style="1" customWidth="1"/>
    <col min="14585" max="14585" width="9.125" style="1" customWidth="1"/>
    <col min="14586" max="14586" width="12.125" style="1" customWidth="1"/>
    <col min="14587" max="14610" width="3.75" style="1" customWidth="1"/>
    <col min="14611" max="14838" width="9" style="1"/>
    <col min="14839" max="14839" width="4" style="1" customWidth="1"/>
    <col min="14840" max="14840" width="17.25" style="1" customWidth="1"/>
    <col min="14841" max="14841" width="9.125" style="1" customWidth="1"/>
    <col min="14842" max="14842" width="12.125" style="1" customWidth="1"/>
    <col min="14843" max="14866" width="3.75" style="1" customWidth="1"/>
    <col min="14867" max="15094" width="9" style="1"/>
    <col min="15095" max="15095" width="4" style="1" customWidth="1"/>
    <col min="15096" max="15096" width="17.25" style="1" customWidth="1"/>
    <col min="15097" max="15097" width="9.125" style="1" customWidth="1"/>
    <col min="15098" max="15098" width="12.125" style="1" customWidth="1"/>
    <col min="15099" max="15122" width="3.75" style="1" customWidth="1"/>
    <col min="15123" max="15350" width="9" style="1"/>
    <col min="15351" max="15351" width="4" style="1" customWidth="1"/>
    <col min="15352" max="15352" width="17.25" style="1" customWidth="1"/>
    <col min="15353" max="15353" width="9.125" style="1" customWidth="1"/>
    <col min="15354" max="15354" width="12.125" style="1" customWidth="1"/>
    <col min="15355" max="15378" width="3.75" style="1" customWidth="1"/>
    <col min="15379" max="15606" width="9" style="1"/>
    <col min="15607" max="15607" width="4" style="1" customWidth="1"/>
    <col min="15608" max="15608" width="17.25" style="1" customWidth="1"/>
    <col min="15609" max="15609" width="9.125" style="1" customWidth="1"/>
    <col min="15610" max="15610" width="12.125" style="1" customWidth="1"/>
    <col min="15611" max="15634" width="3.75" style="1" customWidth="1"/>
    <col min="15635" max="15862" width="9" style="1"/>
    <col min="15863" max="15863" width="4" style="1" customWidth="1"/>
    <col min="15864" max="15864" width="17.25" style="1" customWidth="1"/>
    <col min="15865" max="15865" width="9.125" style="1" customWidth="1"/>
    <col min="15866" max="15866" width="12.125" style="1" customWidth="1"/>
    <col min="15867" max="15890" width="3.75" style="1" customWidth="1"/>
    <col min="15891" max="16118" width="9" style="1"/>
    <col min="16119" max="16119" width="4" style="1" customWidth="1"/>
    <col min="16120" max="16120" width="17.25" style="1" customWidth="1"/>
    <col min="16121" max="16121" width="9.125" style="1" customWidth="1"/>
    <col min="16122" max="16122" width="12.125" style="1" customWidth="1"/>
    <col min="16123" max="16146" width="3.75" style="1" customWidth="1"/>
    <col min="16147" max="16384" width="9" style="1"/>
  </cols>
  <sheetData>
    <row r="1" spans="1:19">
      <c r="A1" s="39" t="s">
        <v>0</v>
      </c>
      <c r="B1" s="39"/>
      <c r="C1" s="39"/>
      <c r="D1" s="39"/>
      <c r="G1" s="40" t="s">
        <v>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>
      <c r="A2" s="40" t="s">
        <v>2</v>
      </c>
      <c r="B2" s="40"/>
      <c r="C2" s="40"/>
      <c r="D2" s="40"/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4" spans="1:19" ht="18.7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>
      <c r="A6" s="2" t="s">
        <v>37</v>
      </c>
      <c r="D6" s="2" t="s">
        <v>48</v>
      </c>
      <c r="M6" s="2" t="s">
        <v>5</v>
      </c>
      <c r="P6" s="3">
        <v>5</v>
      </c>
      <c r="Q6" s="2" t="s">
        <v>6</v>
      </c>
    </row>
    <row r="7" spans="1:19" ht="26.25" customHeight="1">
      <c r="A7" s="2" t="s">
        <v>7</v>
      </c>
      <c r="D7" s="2" t="s">
        <v>8</v>
      </c>
      <c r="E7" s="1" t="s">
        <v>9</v>
      </c>
      <c r="M7" s="4" t="s">
        <v>43</v>
      </c>
    </row>
    <row r="9" spans="1:19">
      <c r="A9" s="32" t="s">
        <v>10</v>
      </c>
      <c r="B9" s="33" t="s">
        <v>11</v>
      </c>
      <c r="C9" s="33"/>
      <c r="D9" s="34" t="s">
        <v>12</v>
      </c>
      <c r="E9" s="36" t="s">
        <v>13</v>
      </c>
      <c r="F9" s="33"/>
      <c r="G9" s="37"/>
      <c r="H9" s="36" t="s">
        <v>14</v>
      </c>
      <c r="I9" s="33"/>
      <c r="J9" s="38"/>
      <c r="K9" s="45" t="s">
        <v>15</v>
      </c>
      <c r="L9" s="45" t="s">
        <v>16</v>
      </c>
      <c r="M9" s="33" t="s">
        <v>17</v>
      </c>
      <c r="N9" s="33"/>
      <c r="O9" s="38" t="s">
        <v>18</v>
      </c>
      <c r="P9" s="47"/>
      <c r="Q9" s="33" t="s">
        <v>19</v>
      </c>
      <c r="R9" s="32" t="s">
        <v>20</v>
      </c>
      <c r="S9" s="42" t="s">
        <v>21</v>
      </c>
    </row>
    <row r="10" spans="1:19">
      <c r="A10" s="33"/>
      <c r="B10" s="33"/>
      <c r="C10" s="33"/>
      <c r="D10" s="35"/>
      <c r="E10" s="5" t="s">
        <v>22</v>
      </c>
      <c r="F10" s="6" t="s">
        <v>23</v>
      </c>
      <c r="G10" s="7" t="s">
        <v>24</v>
      </c>
      <c r="H10" s="5" t="s">
        <v>22</v>
      </c>
      <c r="I10" s="6" t="s">
        <v>23</v>
      </c>
      <c r="J10" s="8" t="s">
        <v>24</v>
      </c>
      <c r="K10" s="43"/>
      <c r="L10" s="46"/>
      <c r="M10" s="9" t="s">
        <v>25</v>
      </c>
      <c r="N10" s="9" t="s">
        <v>26</v>
      </c>
      <c r="O10" s="9" t="s">
        <v>25</v>
      </c>
      <c r="P10" s="10" t="s">
        <v>26</v>
      </c>
      <c r="Q10" s="33"/>
      <c r="R10" s="33"/>
      <c r="S10" s="43"/>
    </row>
    <row r="11" spans="1:19" s="19" customFormat="1">
      <c r="A11" s="11">
        <v>1</v>
      </c>
      <c r="B11" s="27" t="s">
        <v>49</v>
      </c>
      <c r="C11" s="28" t="s">
        <v>27</v>
      </c>
      <c r="D11" s="29" t="s">
        <v>50</v>
      </c>
      <c r="E11" s="12">
        <v>9</v>
      </c>
      <c r="F11" s="13">
        <v>7</v>
      </c>
      <c r="G11" s="14"/>
      <c r="H11" s="14">
        <v>9</v>
      </c>
      <c r="I11" s="14">
        <v>9</v>
      </c>
      <c r="J11" s="14"/>
      <c r="K11" s="15">
        <f>(E11+F11+H11*2+I11*2)/6</f>
        <v>8.6666666666666661</v>
      </c>
      <c r="L11" s="16" t="str">
        <f>IF(K11&lt;3,"","x")</f>
        <v>x</v>
      </c>
      <c r="M11" s="17">
        <v>9.8000000000000007</v>
      </c>
      <c r="N11" s="17"/>
      <c r="O11" s="16">
        <f>IF(M11&lt;&gt;"",(K11*4+M11*6)/10,"")</f>
        <v>9.3466666666666676</v>
      </c>
      <c r="P11" s="16" t="str">
        <f>IF(N11&lt;&gt;"",(K11*4+N11*6)/10,"")</f>
        <v/>
      </c>
      <c r="Q11" s="17" t="str">
        <f>IF(L11="x",IF(AND(O11&gt;=5,M11&gt;=3),"x",IF(AND(P11&gt;=5,N11&gt;=3),"x","")),"")</f>
        <v>x</v>
      </c>
      <c r="R11" s="18">
        <f>MAX(O11:P11)</f>
        <v>9.3466666666666676</v>
      </c>
      <c r="S11" s="14"/>
    </row>
    <row r="12" spans="1:19" s="19" customFormat="1">
      <c r="A12" s="11">
        <v>2</v>
      </c>
      <c r="B12" s="27" t="s">
        <v>30</v>
      </c>
      <c r="C12" s="28" t="s">
        <v>38</v>
      </c>
      <c r="D12" s="29" t="s">
        <v>70</v>
      </c>
      <c r="E12" s="12">
        <v>0</v>
      </c>
      <c r="F12" s="13">
        <v>6</v>
      </c>
      <c r="G12" s="14"/>
      <c r="H12" s="14">
        <v>9</v>
      </c>
      <c r="I12" s="14">
        <v>6</v>
      </c>
      <c r="J12" s="14"/>
      <c r="K12" s="15">
        <f t="shared" ref="K12:K26" si="0">(E12+F12+H12*2+I12*2)/6</f>
        <v>6</v>
      </c>
      <c r="L12" s="16" t="str">
        <f t="shared" ref="L12:L27" si="1">IF(K12&lt;3,"","x")</f>
        <v>x</v>
      </c>
      <c r="M12" s="17">
        <v>0</v>
      </c>
      <c r="N12" s="17"/>
      <c r="O12" s="16">
        <f t="shared" ref="O12:O26" si="2">IF(M12&lt;&gt;"",(K12*4+M12*6)/10,"")</f>
        <v>2.4</v>
      </c>
      <c r="P12" s="16" t="str">
        <f t="shared" ref="P12:P27" si="3">IF(N12&lt;&gt;"",(K12*4+N12*6)/10,"")</f>
        <v/>
      </c>
      <c r="Q12" s="17" t="str">
        <f t="shared" ref="Q12:Q26" si="4">IF(L12="x",IF(AND(O12&gt;=5,M12&gt;=3),"x",IF(AND(P12&gt;=5,N12&gt;=3),"x","")),"")</f>
        <v/>
      </c>
      <c r="R12" s="18">
        <f t="shared" ref="R12:R26" si="5">MAX(O12:P12)</f>
        <v>2.4</v>
      </c>
      <c r="S12" s="14"/>
    </row>
    <row r="13" spans="1:19" s="19" customFormat="1">
      <c r="A13" s="11">
        <v>3</v>
      </c>
      <c r="B13" s="27" t="s">
        <v>68</v>
      </c>
      <c r="C13" s="28" t="s">
        <v>28</v>
      </c>
      <c r="D13" s="29" t="s">
        <v>69</v>
      </c>
      <c r="E13" s="12">
        <v>9</v>
      </c>
      <c r="F13" s="13">
        <v>8</v>
      </c>
      <c r="G13" s="14"/>
      <c r="H13" s="14">
        <v>9</v>
      </c>
      <c r="I13" s="14">
        <v>8</v>
      </c>
      <c r="J13" s="14"/>
      <c r="K13" s="15">
        <f t="shared" si="0"/>
        <v>8.5</v>
      </c>
      <c r="L13" s="16" t="str">
        <f t="shared" si="1"/>
        <v>x</v>
      </c>
      <c r="M13" s="17">
        <v>9.4</v>
      </c>
      <c r="N13" s="17"/>
      <c r="O13" s="16">
        <f t="shared" si="2"/>
        <v>9.0400000000000009</v>
      </c>
      <c r="P13" s="16" t="str">
        <f t="shared" si="3"/>
        <v/>
      </c>
      <c r="Q13" s="17" t="str">
        <f t="shared" si="4"/>
        <v>x</v>
      </c>
      <c r="R13" s="18">
        <f t="shared" si="5"/>
        <v>9.0400000000000009</v>
      </c>
      <c r="S13" s="14"/>
    </row>
    <row r="14" spans="1:19" s="19" customFormat="1">
      <c r="A14" s="11">
        <v>4</v>
      </c>
      <c r="B14" s="27" t="s">
        <v>58</v>
      </c>
      <c r="C14" s="28" t="s">
        <v>28</v>
      </c>
      <c r="D14" s="29" t="s">
        <v>59</v>
      </c>
      <c r="E14" s="12">
        <v>9</v>
      </c>
      <c r="F14" s="13">
        <v>9</v>
      </c>
      <c r="G14" s="14"/>
      <c r="H14" s="14">
        <v>9</v>
      </c>
      <c r="I14" s="14">
        <v>9</v>
      </c>
      <c r="J14" s="14"/>
      <c r="K14" s="15">
        <f t="shared" si="0"/>
        <v>9</v>
      </c>
      <c r="L14" s="16" t="str">
        <f t="shared" si="1"/>
        <v>x</v>
      </c>
      <c r="M14" s="17">
        <v>9.4</v>
      </c>
      <c r="N14" s="17"/>
      <c r="O14" s="16">
        <f t="shared" si="2"/>
        <v>9.24</v>
      </c>
      <c r="P14" s="16" t="str">
        <f t="shared" si="3"/>
        <v/>
      </c>
      <c r="Q14" s="17" t="str">
        <f t="shared" si="4"/>
        <v>x</v>
      </c>
      <c r="R14" s="18">
        <f t="shared" si="5"/>
        <v>9.24</v>
      </c>
      <c r="S14" s="14"/>
    </row>
    <row r="15" spans="1:19" s="19" customFormat="1">
      <c r="A15" s="11">
        <v>5</v>
      </c>
      <c r="B15" s="27" t="s">
        <v>74</v>
      </c>
      <c r="C15" s="28" t="s">
        <v>75</v>
      </c>
      <c r="D15" s="29" t="s">
        <v>76</v>
      </c>
      <c r="E15" s="12">
        <v>9</v>
      </c>
      <c r="F15" s="13">
        <v>8</v>
      </c>
      <c r="G15" s="14"/>
      <c r="H15" s="14">
        <v>10</v>
      </c>
      <c r="I15" s="14">
        <v>7</v>
      </c>
      <c r="J15" s="14"/>
      <c r="K15" s="15">
        <f t="shared" si="0"/>
        <v>8.5</v>
      </c>
      <c r="L15" s="16" t="str">
        <f t="shared" si="1"/>
        <v>x</v>
      </c>
      <c r="M15" s="17">
        <v>9.8000000000000007</v>
      </c>
      <c r="N15" s="17"/>
      <c r="O15" s="16">
        <f t="shared" si="2"/>
        <v>9.2800000000000011</v>
      </c>
      <c r="P15" s="16" t="str">
        <f t="shared" si="3"/>
        <v/>
      </c>
      <c r="Q15" s="17" t="str">
        <f t="shared" si="4"/>
        <v>x</v>
      </c>
      <c r="R15" s="18">
        <f t="shared" si="5"/>
        <v>9.2800000000000011</v>
      </c>
      <c r="S15" s="14"/>
    </row>
    <row r="16" spans="1:19" s="19" customFormat="1">
      <c r="A16" s="11">
        <v>6</v>
      </c>
      <c r="B16" s="27" t="s">
        <v>36</v>
      </c>
      <c r="C16" s="28" t="s">
        <v>51</v>
      </c>
      <c r="D16" s="29" t="s">
        <v>52</v>
      </c>
      <c r="E16" s="12">
        <v>0</v>
      </c>
      <c r="F16" s="13">
        <v>6</v>
      </c>
      <c r="G16" s="14"/>
      <c r="H16" s="14">
        <v>9</v>
      </c>
      <c r="I16" s="14">
        <v>6</v>
      </c>
      <c r="J16" s="14"/>
      <c r="K16" s="15">
        <f t="shared" si="0"/>
        <v>6</v>
      </c>
      <c r="L16" s="16" t="str">
        <f t="shared" si="1"/>
        <v>x</v>
      </c>
      <c r="M16" s="17">
        <v>0</v>
      </c>
      <c r="N16" s="17"/>
      <c r="O16" s="16">
        <f t="shared" si="2"/>
        <v>2.4</v>
      </c>
      <c r="P16" s="16" t="str">
        <f t="shared" si="3"/>
        <v/>
      </c>
      <c r="Q16" s="17" t="str">
        <f t="shared" si="4"/>
        <v/>
      </c>
      <c r="R16" s="18">
        <f t="shared" si="5"/>
        <v>2.4</v>
      </c>
      <c r="S16" s="14"/>
    </row>
    <row r="17" spans="1:19" s="19" customFormat="1">
      <c r="A17" s="11">
        <v>7</v>
      </c>
      <c r="B17" s="30" t="s">
        <v>85</v>
      </c>
      <c r="C17" s="31" t="s">
        <v>29</v>
      </c>
      <c r="D17" s="29" t="s">
        <v>86</v>
      </c>
      <c r="E17" s="12"/>
      <c r="F17" s="13"/>
      <c r="G17" s="14"/>
      <c r="H17" s="14"/>
      <c r="I17" s="14"/>
      <c r="J17" s="14"/>
      <c r="K17" s="15">
        <f t="shared" si="0"/>
        <v>0</v>
      </c>
      <c r="L17" s="16" t="str">
        <f t="shared" si="1"/>
        <v/>
      </c>
      <c r="M17" s="17"/>
      <c r="N17" s="17"/>
      <c r="O17" s="16" t="str">
        <f t="shared" si="2"/>
        <v/>
      </c>
      <c r="P17" s="16" t="str">
        <f t="shared" si="3"/>
        <v/>
      </c>
      <c r="Q17" s="17" t="str">
        <f t="shared" si="4"/>
        <v/>
      </c>
      <c r="R17" s="18">
        <f t="shared" si="5"/>
        <v>0</v>
      </c>
      <c r="S17" s="14" t="s">
        <v>87</v>
      </c>
    </row>
    <row r="18" spans="1:19" s="19" customFormat="1">
      <c r="A18" s="11">
        <v>8</v>
      </c>
      <c r="B18" s="27" t="s">
        <v>53</v>
      </c>
      <c r="C18" s="28" t="s">
        <v>29</v>
      </c>
      <c r="D18" s="29" t="s">
        <v>54</v>
      </c>
      <c r="E18" s="12">
        <v>9</v>
      </c>
      <c r="F18" s="13">
        <v>8</v>
      </c>
      <c r="G18" s="14"/>
      <c r="H18" s="14">
        <v>9</v>
      </c>
      <c r="I18" s="14">
        <v>8</v>
      </c>
      <c r="J18" s="14"/>
      <c r="K18" s="15">
        <f t="shared" si="0"/>
        <v>8.5</v>
      </c>
      <c r="L18" s="16" t="str">
        <f t="shared" si="1"/>
        <v>x</v>
      </c>
      <c r="M18" s="17">
        <v>9.4</v>
      </c>
      <c r="N18" s="17"/>
      <c r="O18" s="16">
        <f t="shared" si="2"/>
        <v>9.0400000000000009</v>
      </c>
      <c r="P18" s="16" t="str">
        <f t="shared" si="3"/>
        <v/>
      </c>
      <c r="Q18" s="17" t="str">
        <f t="shared" si="4"/>
        <v>x</v>
      </c>
      <c r="R18" s="18">
        <f t="shared" si="5"/>
        <v>9.0400000000000009</v>
      </c>
      <c r="S18" s="14"/>
    </row>
    <row r="19" spans="1:19" s="19" customFormat="1">
      <c r="A19" s="11">
        <v>9</v>
      </c>
      <c r="B19" s="30" t="s">
        <v>82</v>
      </c>
      <c r="C19" s="31" t="s">
        <v>83</v>
      </c>
      <c r="D19" s="29" t="s">
        <v>84</v>
      </c>
      <c r="E19" s="12">
        <v>10</v>
      </c>
      <c r="F19" s="13">
        <v>8</v>
      </c>
      <c r="G19" s="14"/>
      <c r="H19" s="14">
        <v>9</v>
      </c>
      <c r="I19" s="14">
        <v>9</v>
      </c>
      <c r="J19" s="14"/>
      <c r="K19" s="15">
        <f t="shared" si="0"/>
        <v>9</v>
      </c>
      <c r="L19" s="16" t="str">
        <f t="shared" si="1"/>
        <v>x</v>
      </c>
      <c r="M19" s="17">
        <v>9.8000000000000007</v>
      </c>
      <c r="N19" s="17"/>
      <c r="O19" s="16">
        <f t="shared" si="2"/>
        <v>9.48</v>
      </c>
      <c r="P19" s="16" t="str">
        <f t="shared" si="3"/>
        <v/>
      </c>
      <c r="Q19" s="17" t="str">
        <f t="shared" si="4"/>
        <v>x</v>
      </c>
      <c r="R19" s="18">
        <f t="shared" si="5"/>
        <v>9.48</v>
      </c>
      <c r="S19" s="14"/>
    </row>
    <row r="20" spans="1:19" s="19" customFormat="1">
      <c r="A20" s="11">
        <v>10</v>
      </c>
      <c r="B20" s="27" t="s">
        <v>63</v>
      </c>
      <c r="C20" s="28" t="s">
        <v>64</v>
      </c>
      <c r="D20" s="29" t="s">
        <v>65</v>
      </c>
      <c r="E20" s="12">
        <v>9</v>
      </c>
      <c r="F20" s="13">
        <v>7</v>
      </c>
      <c r="G20" s="14"/>
      <c r="H20" s="14">
        <v>9</v>
      </c>
      <c r="I20" s="14">
        <v>6</v>
      </c>
      <c r="J20" s="14"/>
      <c r="K20" s="15">
        <f t="shared" si="0"/>
        <v>7.666666666666667</v>
      </c>
      <c r="L20" s="16" t="str">
        <f t="shared" si="1"/>
        <v>x</v>
      </c>
      <c r="M20" s="17">
        <v>0</v>
      </c>
      <c r="N20" s="17"/>
      <c r="O20" s="16">
        <f t="shared" si="2"/>
        <v>3.0666666666666669</v>
      </c>
      <c r="P20" s="16" t="str">
        <f t="shared" si="3"/>
        <v/>
      </c>
      <c r="Q20" s="17" t="str">
        <f t="shared" si="4"/>
        <v/>
      </c>
      <c r="R20" s="18">
        <f t="shared" si="5"/>
        <v>3.0666666666666669</v>
      </c>
      <c r="S20" s="14"/>
    </row>
    <row r="21" spans="1:19" s="19" customFormat="1">
      <c r="A21" s="11">
        <v>11</v>
      </c>
      <c r="B21" s="27" t="s">
        <v>60</v>
      </c>
      <c r="C21" s="28" t="s">
        <v>61</v>
      </c>
      <c r="D21" s="29" t="s">
        <v>62</v>
      </c>
      <c r="E21" s="12">
        <v>9</v>
      </c>
      <c r="F21" s="13">
        <v>9</v>
      </c>
      <c r="G21" s="14"/>
      <c r="H21" s="14">
        <v>9</v>
      </c>
      <c r="I21" s="14">
        <v>9</v>
      </c>
      <c r="J21" s="14"/>
      <c r="K21" s="15">
        <f t="shared" si="0"/>
        <v>9</v>
      </c>
      <c r="L21" s="16" t="str">
        <f t="shared" si="1"/>
        <v>x</v>
      </c>
      <c r="M21" s="17">
        <v>9.8000000000000007</v>
      </c>
      <c r="N21" s="17"/>
      <c r="O21" s="16">
        <f t="shared" si="2"/>
        <v>9.48</v>
      </c>
      <c r="P21" s="16" t="str">
        <f t="shared" si="3"/>
        <v/>
      </c>
      <c r="Q21" s="17" t="str">
        <f t="shared" si="4"/>
        <v>x</v>
      </c>
      <c r="R21" s="18">
        <f t="shared" si="5"/>
        <v>9.48</v>
      </c>
      <c r="S21" s="14"/>
    </row>
    <row r="22" spans="1:19" s="19" customFormat="1">
      <c r="A22" s="11">
        <v>12</v>
      </c>
      <c r="B22" s="30" t="s">
        <v>77</v>
      </c>
      <c r="C22" s="31" t="s">
        <v>39</v>
      </c>
      <c r="D22" s="29" t="s">
        <v>78</v>
      </c>
      <c r="E22" s="12">
        <v>9</v>
      </c>
      <c r="F22" s="13">
        <v>9</v>
      </c>
      <c r="G22" s="14"/>
      <c r="H22" s="14">
        <v>9</v>
      </c>
      <c r="I22" s="14">
        <v>9</v>
      </c>
      <c r="J22" s="14"/>
      <c r="K22" s="15">
        <f t="shared" si="0"/>
        <v>9</v>
      </c>
      <c r="L22" s="16" t="str">
        <f t="shared" si="1"/>
        <v>x</v>
      </c>
      <c r="M22" s="17">
        <v>8.8000000000000007</v>
      </c>
      <c r="N22" s="17"/>
      <c r="O22" s="16">
        <f t="shared" si="2"/>
        <v>8.8800000000000008</v>
      </c>
      <c r="P22" s="16" t="str">
        <f t="shared" si="3"/>
        <v/>
      </c>
      <c r="Q22" s="17" t="str">
        <f t="shared" si="4"/>
        <v>x</v>
      </c>
      <c r="R22" s="18">
        <f t="shared" si="5"/>
        <v>8.8800000000000008</v>
      </c>
      <c r="S22" s="14"/>
    </row>
    <row r="23" spans="1:19" s="19" customFormat="1">
      <c r="A23" s="11">
        <v>13</v>
      </c>
      <c r="B23" s="30" t="s">
        <v>79</v>
      </c>
      <c r="C23" s="31" t="s">
        <v>80</v>
      </c>
      <c r="D23" s="29" t="s">
        <v>81</v>
      </c>
      <c r="E23" s="12">
        <v>9</v>
      </c>
      <c r="F23" s="13">
        <v>8</v>
      </c>
      <c r="G23" s="14"/>
      <c r="H23" s="14">
        <v>9</v>
      </c>
      <c r="I23" s="14">
        <v>7</v>
      </c>
      <c r="J23" s="14"/>
      <c r="K23" s="15">
        <f t="shared" si="0"/>
        <v>8.1666666666666661</v>
      </c>
      <c r="L23" s="16" t="str">
        <f t="shared" si="1"/>
        <v>x</v>
      </c>
      <c r="M23" s="17">
        <v>9.8000000000000007</v>
      </c>
      <c r="N23" s="17"/>
      <c r="O23" s="16">
        <f t="shared" si="2"/>
        <v>9.1466666666666665</v>
      </c>
      <c r="P23" s="16" t="str">
        <f t="shared" si="3"/>
        <v/>
      </c>
      <c r="Q23" s="17" t="str">
        <f t="shared" si="4"/>
        <v>x</v>
      </c>
      <c r="R23" s="18">
        <f t="shared" si="5"/>
        <v>9.1466666666666665</v>
      </c>
      <c r="S23" s="14"/>
    </row>
    <row r="24" spans="1:19" s="19" customFormat="1">
      <c r="A24" s="11">
        <v>14</v>
      </c>
      <c r="B24" s="27" t="s">
        <v>71</v>
      </c>
      <c r="C24" s="28" t="s">
        <v>72</v>
      </c>
      <c r="D24" s="29" t="s">
        <v>73</v>
      </c>
      <c r="E24" s="12">
        <v>9</v>
      </c>
      <c r="F24" s="13">
        <v>8</v>
      </c>
      <c r="G24" s="14"/>
      <c r="H24" s="14">
        <v>9</v>
      </c>
      <c r="I24" s="14">
        <v>9</v>
      </c>
      <c r="J24" s="14"/>
      <c r="K24" s="15">
        <f t="shared" si="0"/>
        <v>8.8333333333333339</v>
      </c>
      <c r="L24" s="16" t="str">
        <f t="shared" si="1"/>
        <v>x</v>
      </c>
      <c r="M24" s="17">
        <v>9.6</v>
      </c>
      <c r="N24" s="17"/>
      <c r="O24" s="16">
        <f t="shared" si="2"/>
        <v>9.293333333333333</v>
      </c>
      <c r="P24" s="16" t="str">
        <f t="shared" si="3"/>
        <v/>
      </c>
      <c r="Q24" s="17" t="str">
        <f t="shared" si="4"/>
        <v>x</v>
      </c>
      <c r="R24" s="18">
        <f t="shared" si="5"/>
        <v>9.293333333333333</v>
      </c>
      <c r="S24" s="14"/>
    </row>
    <row r="25" spans="1:19" s="19" customFormat="1">
      <c r="A25" s="11">
        <v>15</v>
      </c>
      <c r="B25" s="27" t="s">
        <v>66</v>
      </c>
      <c r="C25" s="28" t="s">
        <v>56</v>
      </c>
      <c r="D25" s="29" t="s">
        <v>67</v>
      </c>
      <c r="E25" s="12">
        <v>9</v>
      </c>
      <c r="F25" s="13">
        <v>7</v>
      </c>
      <c r="G25" s="14"/>
      <c r="H25" s="14">
        <v>9</v>
      </c>
      <c r="I25" s="14">
        <v>9</v>
      </c>
      <c r="J25" s="14"/>
      <c r="K25" s="15">
        <f t="shared" si="0"/>
        <v>8.6666666666666661</v>
      </c>
      <c r="L25" s="16" t="str">
        <f t="shared" si="1"/>
        <v>x</v>
      </c>
      <c r="M25" s="17">
        <v>8.8000000000000007</v>
      </c>
      <c r="N25" s="17"/>
      <c r="O25" s="16">
        <f t="shared" si="2"/>
        <v>8.7466666666666661</v>
      </c>
      <c r="P25" s="16" t="str">
        <f t="shared" si="3"/>
        <v/>
      </c>
      <c r="Q25" s="17" t="str">
        <f t="shared" si="4"/>
        <v>x</v>
      </c>
      <c r="R25" s="18">
        <f t="shared" si="5"/>
        <v>8.7466666666666661</v>
      </c>
      <c r="S25" s="14"/>
    </row>
    <row r="26" spans="1:19" s="19" customFormat="1">
      <c r="A26" s="11">
        <v>16</v>
      </c>
      <c r="B26" s="27" t="s">
        <v>55</v>
      </c>
      <c r="C26" s="28" t="s">
        <v>56</v>
      </c>
      <c r="D26" s="29" t="s">
        <v>57</v>
      </c>
      <c r="E26" s="12">
        <v>9</v>
      </c>
      <c r="F26" s="13">
        <v>9</v>
      </c>
      <c r="G26" s="14"/>
      <c r="H26" s="14">
        <v>9</v>
      </c>
      <c r="I26" s="14">
        <v>9</v>
      </c>
      <c r="J26" s="14"/>
      <c r="K26" s="15">
        <f t="shared" si="0"/>
        <v>9</v>
      </c>
      <c r="L26" s="16" t="str">
        <f t="shared" si="1"/>
        <v>x</v>
      </c>
      <c r="M26" s="17">
        <v>9.6</v>
      </c>
      <c r="N26" s="17"/>
      <c r="O26" s="16">
        <f t="shared" si="2"/>
        <v>9.36</v>
      </c>
      <c r="P26" s="16" t="str">
        <f t="shared" si="3"/>
        <v/>
      </c>
      <c r="Q26" s="17" t="str">
        <f t="shared" si="4"/>
        <v>x</v>
      </c>
      <c r="R26" s="18">
        <f t="shared" si="5"/>
        <v>9.36</v>
      </c>
      <c r="S26" s="14"/>
    </row>
    <row r="27" spans="1:19" s="19" customFormat="1">
      <c r="A27" s="11"/>
      <c r="B27" s="20"/>
      <c r="C27" s="21"/>
      <c r="D27" s="22"/>
      <c r="E27" s="12"/>
      <c r="F27" s="13"/>
      <c r="G27" s="14"/>
      <c r="H27" s="14"/>
      <c r="I27" s="14"/>
      <c r="J27" s="14"/>
      <c r="K27" s="12"/>
      <c r="L27" s="17" t="str">
        <f t="shared" si="1"/>
        <v/>
      </c>
      <c r="M27" s="17"/>
      <c r="N27" s="17"/>
      <c r="O27" s="17"/>
      <c r="P27" s="16" t="str">
        <f t="shared" si="3"/>
        <v/>
      </c>
      <c r="Q27" s="17" t="str">
        <f t="shared" ref="Q27" si="6">IF(M27&lt;3,IF(OR(N27&lt;3,N27=""),"","x"),IF(OR(N27&lt;3,N27=""),"","x"))</f>
        <v/>
      </c>
      <c r="R27" s="12"/>
      <c r="S27" s="14"/>
    </row>
    <row r="28" spans="1:19">
      <c r="B28" s="2" t="s">
        <v>31</v>
      </c>
      <c r="C28" s="23">
        <f>COUNT(A11:A27)</f>
        <v>16</v>
      </c>
    </row>
    <row r="29" spans="1:19">
      <c r="L29" s="24"/>
      <c r="M29" s="44" t="s">
        <v>93</v>
      </c>
      <c r="N29" s="44"/>
      <c r="O29" s="44"/>
      <c r="P29" s="44"/>
      <c r="Q29" s="44"/>
      <c r="R29" s="44"/>
    </row>
    <row r="30" spans="1:19">
      <c r="B30" s="2" t="s">
        <v>32</v>
      </c>
      <c r="E30" s="25" t="s">
        <v>33</v>
      </c>
      <c r="L30" s="26"/>
      <c r="M30" s="40" t="s">
        <v>34</v>
      </c>
      <c r="N30" s="40"/>
      <c r="O30" s="40"/>
      <c r="P30" s="40"/>
      <c r="Q30" s="40"/>
      <c r="R30" s="40"/>
    </row>
    <row r="34" spans="5:15">
      <c r="E34" s="1" t="s">
        <v>40</v>
      </c>
      <c r="O34" s="1" t="s">
        <v>35</v>
      </c>
    </row>
  </sheetData>
  <sheetProtection password="CE28" sheet="1" objects="1" scenarios="1"/>
  <autoFilter ref="A10:S30">
    <filterColumn colId="1" showButton="0"/>
  </autoFilter>
  <sortState ref="B11:D27">
    <sortCondition ref="C11:C27"/>
    <sortCondition ref="B11:B27"/>
  </sortState>
  <mergeCells count="19">
    <mergeCell ref="S9:S10"/>
    <mergeCell ref="M29:R29"/>
    <mergeCell ref="M30:R30"/>
    <mergeCell ref="K9:K10"/>
    <mergeCell ref="L9:L10"/>
    <mergeCell ref="M9:N9"/>
    <mergeCell ref="O9:P9"/>
    <mergeCell ref="Q9:Q10"/>
    <mergeCell ref="R9:R10"/>
    <mergeCell ref="A1:D1"/>
    <mergeCell ref="G1:S1"/>
    <mergeCell ref="A2:D2"/>
    <mergeCell ref="G2:S2"/>
    <mergeCell ref="A4:S4"/>
    <mergeCell ref="A9:A10"/>
    <mergeCell ref="B9:C10"/>
    <mergeCell ref="D9:D10"/>
    <mergeCell ref="E9:G9"/>
    <mergeCell ref="H9:J9"/>
  </mergeCells>
  <conditionalFormatting sqref="P27:Q27 O11:Q26">
    <cfRule type="cellIs" dxfId="1" priority="7" operator="lessThan">
      <formula>5</formula>
    </cfRule>
  </conditionalFormatting>
  <conditionalFormatting sqref="M11:N26 K11:K26">
    <cfRule type="cellIs" dxfId="0" priority="2" operator="lessThan">
      <formula>3</formula>
    </cfRule>
  </conditionalFormatting>
  <pageMargins left="0.45" right="0.45" top="0.25" bottom="0.25" header="0.17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NLTK</vt:lpstr>
      <vt:lpstr>NLKT</vt:lpstr>
      <vt:lpstr>Tin hoc</vt:lpstr>
      <vt:lpstr>GDPL</vt:lpstr>
      <vt:lpstr>GDCT</vt:lpstr>
      <vt:lpstr>Sheet1</vt:lpstr>
      <vt:lpstr>Sheet2</vt:lpstr>
      <vt:lpstr>Sheet3</vt:lpstr>
      <vt:lpstr>GDCT!Print_Titles</vt:lpstr>
      <vt:lpstr>GDPL!Print_Titles</vt:lpstr>
      <vt:lpstr>NLKT!Print_Titles</vt:lpstr>
      <vt:lpstr>NLTK!Print_Titles</vt:lpstr>
      <vt:lpstr>'Tin hoc'!Print_Titles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2016-01-21T01:14:04Z</cp:lastPrinted>
  <dcterms:created xsi:type="dcterms:W3CDTF">2016-01-05T01:38:39Z</dcterms:created>
  <dcterms:modified xsi:type="dcterms:W3CDTF">2016-01-21T09:08:26Z</dcterms:modified>
</cp:coreProperties>
</file>