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T XNC" sheetId="36" r:id="rId1"/>
    <sheet name="DTLS" sheetId="33" r:id="rId2"/>
    <sheet name="TLDK" sheetId="32" r:id="rId3"/>
    <sheet name="VHCDTVN" sheetId="31" r:id="rId4"/>
    <sheet name="YTe" sheetId="35" r:id="rId5"/>
    <sheet name="TDDL" sheetId="34" r:id="rId6"/>
    <sheet name="AVDL P2 -1" sheetId="30" r:id="rId7"/>
    <sheet name="PLDL" sheetId="29" r:id="rId8"/>
    <sheet name="LTDL" sheetId="28" r:id="rId9"/>
    <sheet name="NVHDDLP2" sheetId="27" r:id="rId10"/>
    <sheet name="LHVN" sheetId="6" r:id="rId11"/>
    <sheet name="Sheet2" sheetId="2" r:id="rId12"/>
    <sheet name="Sheet3" sheetId="3" r:id="rId13"/>
  </sheets>
  <definedNames>
    <definedName name="_Fill" localSheetId="6" hidden="1">#REF!</definedName>
    <definedName name="_Fill" localSheetId="1" hidden="1">#REF!</definedName>
    <definedName name="_Fill" localSheetId="8" hidden="1">#REF!</definedName>
    <definedName name="_Fill" localSheetId="9" hidden="1">#REF!</definedName>
    <definedName name="_Fill" localSheetId="7" hidden="1">#REF!</definedName>
    <definedName name="_Fill" localSheetId="5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6" hidden="1">'AVDL P2 -1'!$A$10:$WVZ$18</definedName>
    <definedName name="_xlnm._FilterDatabase" localSheetId="1" hidden="1">DTLS!$A$10:$WVZ$18</definedName>
    <definedName name="_xlnm._FilterDatabase" localSheetId="10" hidden="1">LHVN!$A$10:$WVZ$18</definedName>
    <definedName name="_xlnm._FilterDatabase" localSheetId="8" hidden="1">LTDL!$A$10:$WVZ$18</definedName>
    <definedName name="_xlnm._FilterDatabase" localSheetId="9" hidden="1">NVHDDLP2!$A$10:$WVZ$18</definedName>
    <definedName name="_xlnm._FilterDatabase" localSheetId="7" hidden="1">PLDL!$A$10:$WVZ$18</definedName>
    <definedName name="_xlnm._FilterDatabase" localSheetId="5" hidden="1">TDDL!$A$10:$WVZ$18</definedName>
    <definedName name="_xlnm._FilterDatabase" localSheetId="2" hidden="1">TLDK!$A$10:$WVZ$18</definedName>
    <definedName name="_xlnm._FilterDatabase" localSheetId="0" hidden="1">'TT XNC'!$A$10:$WVZ$18</definedName>
    <definedName name="_xlnm._FilterDatabase" localSheetId="3" hidden="1">VHCDTVN!$A$10:$WVZ$18</definedName>
    <definedName name="_xlnm._FilterDatabase" localSheetId="4" hidden="1">YTe!$A$10:$WVZ$18</definedName>
    <definedName name="_xlnm.Print_Titles" localSheetId="6">'AVDL P2 -1'!$9:$10</definedName>
    <definedName name="_xlnm.Print_Titles" localSheetId="1">DTLS!$9:$10</definedName>
    <definedName name="_xlnm.Print_Titles" localSheetId="10">LHVN!$9:$10</definedName>
    <definedName name="_xlnm.Print_Titles" localSheetId="8">LTDL!$9:$10</definedName>
    <definedName name="_xlnm.Print_Titles" localSheetId="9">NVHDDLP2!$9:$10</definedName>
    <definedName name="_xlnm.Print_Titles" localSheetId="7">PLDL!$9:$10</definedName>
    <definedName name="_xlnm.Print_Titles" localSheetId="5">TDDL!$9:$10</definedName>
    <definedName name="_xlnm.Print_Titles" localSheetId="2">TLDK!$9:$10</definedName>
    <definedName name="_xlnm.Print_Titles" localSheetId="0">'TT XNC'!$9:$10</definedName>
    <definedName name="_xlnm.Print_Titles" localSheetId="3">VHCDTVN!$9:$10</definedName>
    <definedName name="_xlnm.Print_Titles" localSheetId="4">YTe!$9:$10</definedName>
  </definedNames>
  <calcPr calcId="144525"/>
</workbook>
</file>

<file path=xl/calcChain.xml><?xml version="1.0" encoding="utf-8"?>
<calcChain xmlns="http://schemas.openxmlformats.org/spreadsheetml/2006/main">
  <c r="C16" i="36" l="1"/>
  <c r="P15" i="36"/>
  <c r="O15" i="36"/>
  <c r="L15" i="36"/>
  <c r="Q15" i="36" s="1"/>
  <c r="P14" i="36"/>
  <c r="O14" i="36"/>
  <c r="R14" i="36" s="1"/>
  <c r="K14" i="36"/>
  <c r="L14" i="36" s="1"/>
  <c r="P13" i="36"/>
  <c r="K13" i="36"/>
  <c r="O13" i="36" s="1"/>
  <c r="P12" i="36"/>
  <c r="K12" i="36"/>
  <c r="L12" i="36" s="1"/>
  <c r="P11" i="36"/>
  <c r="K11" i="36"/>
  <c r="O11" i="36" s="1"/>
  <c r="R11" i="36" s="1"/>
  <c r="Q14" i="36" l="1"/>
  <c r="O12" i="36"/>
  <c r="R12" i="36" s="1"/>
  <c r="R13" i="36"/>
  <c r="L11" i="36"/>
  <c r="Q11" i="36" s="1"/>
  <c r="L13" i="36"/>
  <c r="Q13" i="36" s="1"/>
  <c r="K12" i="35"/>
  <c r="K13" i="35"/>
  <c r="K14" i="35"/>
  <c r="K11" i="35"/>
  <c r="Q12" i="36" l="1"/>
  <c r="C16" i="35"/>
  <c r="P15" i="35"/>
  <c r="O15" i="35"/>
  <c r="L15" i="35"/>
  <c r="Q15" i="35" s="1"/>
  <c r="P14" i="35"/>
  <c r="O14" i="35"/>
  <c r="L14" i="35"/>
  <c r="P13" i="35"/>
  <c r="O13" i="35"/>
  <c r="R13" i="35" s="1"/>
  <c r="L13" i="35"/>
  <c r="P12" i="35"/>
  <c r="O12" i="35"/>
  <c r="L12" i="35"/>
  <c r="P11" i="35"/>
  <c r="O11" i="35"/>
  <c r="R11" i="35" s="1"/>
  <c r="L11" i="35"/>
  <c r="C16" i="34"/>
  <c r="P15" i="34"/>
  <c r="O15" i="34"/>
  <c r="L15" i="34"/>
  <c r="Q15" i="34" s="1"/>
  <c r="P14" i="34"/>
  <c r="O14" i="34"/>
  <c r="K14" i="34"/>
  <c r="L14" i="34" s="1"/>
  <c r="Q14" i="34" s="1"/>
  <c r="P13" i="34"/>
  <c r="O13" i="34"/>
  <c r="R13" i="34" s="1"/>
  <c r="K13" i="34"/>
  <c r="L13" i="34" s="1"/>
  <c r="P12" i="34"/>
  <c r="O12" i="34"/>
  <c r="K12" i="34"/>
  <c r="L12" i="34" s="1"/>
  <c r="Q12" i="34" s="1"/>
  <c r="P11" i="34"/>
  <c r="O11" i="34"/>
  <c r="R11" i="34" s="1"/>
  <c r="K11" i="34"/>
  <c r="L11" i="34" s="1"/>
  <c r="K12" i="33"/>
  <c r="L12" i="33" s="1"/>
  <c r="K13" i="33"/>
  <c r="L13" i="33" s="1"/>
  <c r="K14" i="33"/>
  <c r="L14" i="33" s="1"/>
  <c r="K11" i="33"/>
  <c r="L11" i="33" s="1"/>
  <c r="C16" i="33"/>
  <c r="Q15" i="33"/>
  <c r="P15" i="33"/>
  <c r="O15" i="33"/>
  <c r="L15" i="33"/>
  <c r="P14" i="33"/>
  <c r="O14" i="33"/>
  <c r="R14" i="33" s="1"/>
  <c r="P13" i="33"/>
  <c r="O13" i="33"/>
  <c r="P12" i="33"/>
  <c r="O12" i="33"/>
  <c r="R12" i="33" s="1"/>
  <c r="P11" i="33"/>
  <c r="O11" i="33"/>
  <c r="C16" i="32"/>
  <c r="P15" i="32"/>
  <c r="O15" i="32"/>
  <c r="L15" i="32"/>
  <c r="Q15" i="32" s="1"/>
  <c r="P14" i="32"/>
  <c r="O14" i="32"/>
  <c r="R14" i="32" s="1"/>
  <c r="K14" i="32"/>
  <c r="L14" i="32" s="1"/>
  <c r="P13" i="32"/>
  <c r="O13" i="32"/>
  <c r="K13" i="32"/>
  <c r="L13" i="32" s="1"/>
  <c r="P12" i="32"/>
  <c r="O12" i="32"/>
  <c r="K12" i="32"/>
  <c r="L12" i="32" s="1"/>
  <c r="P11" i="32"/>
  <c r="O11" i="32"/>
  <c r="K11" i="32"/>
  <c r="L11" i="32" s="1"/>
  <c r="C16" i="31"/>
  <c r="P15" i="31"/>
  <c r="O15" i="31"/>
  <c r="L15" i="31"/>
  <c r="Q15" i="31" s="1"/>
  <c r="P14" i="31"/>
  <c r="O14" i="31"/>
  <c r="R14" i="31" s="1"/>
  <c r="K14" i="31"/>
  <c r="L14" i="31" s="1"/>
  <c r="P13" i="31"/>
  <c r="O13" i="31"/>
  <c r="R13" i="31" s="1"/>
  <c r="K13" i="31"/>
  <c r="L13" i="31" s="1"/>
  <c r="P12" i="31"/>
  <c r="O12" i="31"/>
  <c r="K12" i="31"/>
  <c r="L12" i="31" s="1"/>
  <c r="P11" i="31"/>
  <c r="O11" i="31"/>
  <c r="R11" i="31" s="1"/>
  <c r="K11" i="31"/>
  <c r="L11" i="31" s="1"/>
  <c r="C16" i="30"/>
  <c r="P15" i="30"/>
  <c r="O15" i="30"/>
  <c r="L15" i="30"/>
  <c r="Q15" i="30" s="1"/>
  <c r="P14" i="30"/>
  <c r="O14" i="30"/>
  <c r="R14" i="30" s="1"/>
  <c r="K14" i="30"/>
  <c r="L14" i="30" s="1"/>
  <c r="P13" i="30"/>
  <c r="O13" i="30"/>
  <c r="K13" i="30"/>
  <c r="L13" i="30" s="1"/>
  <c r="P12" i="30"/>
  <c r="O12" i="30"/>
  <c r="R12" i="30" s="1"/>
  <c r="K12" i="30"/>
  <c r="L12" i="30" s="1"/>
  <c r="P11" i="30"/>
  <c r="O11" i="30"/>
  <c r="R11" i="30" s="1"/>
  <c r="K11" i="30"/>
  <c r="L11" i="30" s="1"/>
  <c r="C16" i="29"/>
  <c r="P15" i="29"/>
  <c r="O15" i="29"/>
  <c r="L15" i="29"/>
  <c r="Q15" i="29" s="1"/>
  <c r="P14" i="29"/>
  <c r="O14" i="29"/>
  <c r="K14" i="29"/>
  <c r="L14" i="29" s="1"/>
  <c r="P13" i="29"/>
  <c r="O13" i="29"/>
  <c r="R13" i="29" s="1"/>
  <c r="K13" i="29"/>
  <c r="L13" i="29" s="1"/>
  <c r="Q13" i="29" s="1"/>
  <c r="P12" i="29"/>
  <c r="O12" i="29"/>
  <c r="K12" i="29"/>
  <c r="L12" i="29" s="1"/>
  <c r="P11" i="29"/>
  <c r="O11" i="29"/>
  <c r="K11" i="29"/>
  <c r="L11" i="29" s="1"/>
  <c r="C16" i="28"/>
  <c r="P15" i="28"/>
  <c r="O15" i="28"/>
  <c r="L15" i="28"/>
  <c r="Q15" i="28" s="1"/>
  <c r="P14" i="28"/>
  <c r="O14" i="28"/>
  <c r="R14" i="28" s="1"/>
  <c r="K14" i="28"/>
  <c r="L14" i="28" s="1"/>
  <c r="P13" i="28"/>
  <c r="O13" i="28"/>
  <c r="K13" i="28"/>
  <c r="L13" i="28" s="1"/>
  <c r="P12" i="28"/>
  <c r="O12" i="28"/>
  <c r="K12" i="28"/>
  <c r="L12" i="28" s="1"/>
  <c r="P11" i="28"/>
  <c r="O11" i="28"/>
  <c r="R11" i="28" s="1"/>
  <c r="K11" i="28"/>
  <c r="L11" i="28" s="1"/>
  <c r="K12" i="27"/>
  <c r="L12" i="27" s="1"/>
  <c r="K13" i="27"/>
  <c r="K14" i="27"/>
  <c r="L14" i="27" s="1"/>
  <c r="K11" i="27"/>
  <c r="L11" i="27" s="1"/>
  <c r="C16" i="27"/>
  <c r="Q15" i="27"/>
  <c r="P15" i="27"/>
  <c r="O15" i="27"/>
  <c r="L15" i="27"/>
  <c r="P14" i="27"/>
  <c r="O14" i="27"/>
  <c r="R14" i="27" s="1"/>
  <c r="P13" i="27"/>
  <c r="O13" i="27"/>
  <c r="L13" i="27"/>
  <c r="P12" i="27"/>
  <c r="O12" i="27"/>
  <c r="R12" i="27" s="1"/>
  <c r="P11" i="27"/>
  <c r="O11" i="27"/>
  <c r="Q14" i="32" l="1"/>
  <c r="Q12" i="32"/>
  <c r="Q14" i="33"/>
  <c r="Q13" i="33"/>
  <c r="Q12" i="33"/>
  <c r="Q11" i="33"/>
  <c r="Q14" i="31"/>
  <c r="Q12" i="31"/>
  <c r="Q11" i="31"/>
  <c r="Q14" i="30"/>
  <c r="Q12" i="30"/>
  <c r="Q14" i="28"/>
  <c r="R12" i="28"/>
  <c r="Q12" i="28"/>
  <c r="Q13" i="34"/>
  <c r="Q13" i="27"/>
  <c r="Q11" i="27"/>
  <c r="Q14" i="29"/>
  <c r="Q12" i="29"/>
  <c r="Q11" i="29"/>
  <c r="Q14" i="35"/>
  <c r="Q13" i="35"/>
  <c r="Q11" i="35"/>
  <c r="Q12" i="35"/>
  <c r="R12" i="35"/>
  <c r="R14" i="35"/>
  <c r="Q11" i="34"/>
  <c r="R12" i="34"/>
  <c r="R14" i="34"/>
  <c r="R11" i="33"/>
  <c r="R13" i="33"/>
  <c r="Q13" i="32"/>
  <c r="Q11" i="32"/>
  <c r="R11" i="32"/>
  <c r="R12" i="32"/>
  <c r="R13" i="32"/>
  <c r="Q13" i="31"/>
  <c r="R12" i="31"/>
  <c r="Q13" i="30"/>
  <c r="Q11" i="30"/>
  <c r="R13" i="30"/>
  <c r="R11" i="29"/>
  <c r="R12" i="29"/>
  <c r="R14" i="29"/>
  <c r="Q13" i="28"/>
  <c r="Q11" i="28"/>
  <c r="R13" i="28"/>
  <c r="Q14" i="27"/>
  <c r="Q12" i="27"/>
  <c r="R11" i="27"/>
  <c r="R13" i="27"/>
  <c r="K12" i="6"/>
  <c r="K13" i="6"/>
  <c r="K14" i="6"/>
  <c r="K11" i="6"/>
  <c r="P12" i="6" l="1"/>
  <c r="P13" i="6"/>
  <c r="P14" i="6"/>
  <c r="P15" i="6"/>
  <c r="P11" i="6"/>
  <c r="L15" i="6" l="1"/>
  <c r="L11" i="6"/>
  <c r="C16" i="6"/>
  <c r="O14" i="6"/>
  <c r="L14" i="6"/>
  <c r="L13" i="6"/>
  <c r="O12" i="6"/>
  <c r="L12" i="6"/>
  <c r="Q14" i="6" l="1"/>
  <c r="R12" i="6"/>
  <c r="Q15" i="6"/>
  <c r="O15" i="6"/>
  <c r="Q12" i="6"/>
  <c r="R14" i="6"/>
  <c r="O13" i="6"/>
  <c r="O11" i="6"/>
  <c r="R11" i="6" l="1"/>
  <c r="R13" i="6"/>
  <c r="Q13" i="6"/>
  <c r="Q11" i="6"/>
</calcChain>
</file>

<file path=xl/sharedStrings.xml><?xml version="1.0" encoding="utf-8"?>
<sst xmlns="http://schemas.openxmlformats.org/spreadsheetml/2006/main" count="549" uniqueCount="70">
  <si>
    <t>SỞ GD&amp;ĐT TỈNH BÌNH DƯƠNG</t>
  </si>
  <si>
    <t>CỘNG HÒA XÃ HỘI CHỦ NGHĨA VIỆT NAM</t>
  </si>
  <si>
    <t>Độc lập - Tự do - Hạnh phúc</t>
  </si>
  <si>
    <t>BẢNG ĐIỂM QUÁ TRÌNH</t>
  </si>
  <si>
    <t>ST
T</t>
  </si>
  <si>
    <t>Họ và tên</t>
  </si>
  <si>
    <t>HS1</t>
  </si>
  <si>
    <t>HS2</t>
  </si>
  <si>
    <t>Ghi chú</t>
  </si>
  <si>
    <t>(1)</t>
  </si>
  <si>
    <t>(2)</t>
  </si>
  <si>
    <t>(3)</t>
  </si>
  <si>
    <t>Tổng số:</t>
  </si>
  <si>
    <t>TRƯỞNG KHOA</t>
  </si>
  <si>
    <t>Giáo viên bộ môn</t>
  </si>
  <si>
    <t>ĐTB
HS</t>
  </si>
  <si>
    <t>Thi</t>
  </si>
  <si>
    <t>L1</t>
  </si>
  <si>
    <t>L2</t>
  </si>
  <si>
    <t>ĐTB</t>
  </si>
  <si>
    <t>ĐTB
LCN</t>
  </si>
  <si>
    <t>Đủ ĐK dự thi</t>
  </si>
  <si>
    <t>TRƯỜNG TC KINH TẾ BÌNH DƯƠNG</t>
  </si>
  <si>
    <t>Người nhập điểm</t>
  </si>
  <si>
    <t>Đạt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</si>
  <si>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</si>
  <si>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t>Ngày sinh</t>
  </si>
  <si>
    <t>Võ Hồng Châu</t>
  </si>
  <si>
    <r>
      <t>Số tiết:</t>
    </r>
    <r>
      <rPr>
        <i/>
        <sz val="12"/>
        <color indexed="8"/>
        <rFont val="Times New Roman"/>
        <family val="1"/>
      </rPr>
      <t xml:space="preserve"> 30   Lý thuyết: 30   Thực hành: 0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</si>
  <si>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</si>
  <si>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Đồng Thị Hậu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</si>
  <si>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</si>
  <si>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t xml:space="preserve">Nguyễn Ngọc </t>
  </si>
  <si>
    <r>
      <t>Số tiết:</t>
    </r>
    <r>
      <rPr>
        <i/>
        <sz val="12"/>
        <color indexed="8"/>
        <rFont val="Times New Roman"/>
        <family val="1"/>
      </rPr>
      <t xml:space="preserve"> 45   Lý thuyết: 30   Thực hành: 15</t>
    </r>
  </si>
  <si>
    <t>Bến Cát, ngày 19 tháng 02 năm 2015</t>
  </si>
  <si>
    <t>Lớp học: Trung cấp hệ chính quy 081DL1</t>
  </si>
  <si>
    <t>Lê Hữu Bảo</t>
  </si>
  <si>
    <t>Kha</t>
  </si>
  <si>
    <t xml:space="preserve">Nguyễn Minh </t>
  </si>
  <si>
    <t>Ngọc</t>
  </si>
  <si>
    <t xml:space="preserve">Trần Thanh </t>
  </si>
  <si>
    <t>Trà</t>
  </si>
  <si>
    <t>Trân</t>
  </si>
  <si>
    <t>Lễ hội Việt Nam</t>
  </si>
  <si>
    <t>Nguyễn Văn Minh</t>
  </si>
  <si>
    <r>
      <t>Khoa:</t>
    </r>
    <r>
      <rPr>
        <sz val="12"/>
        <color indexed="8"/>
        <rFont val="Times New Roman"/>
        <family val="1"/>
      </rPr>
      <t xml:space="preserve"> DL-KS</t>
    </r>
  </si>
  <si>
    <t>Trương Văn Nhật</t>
  </si>
  <si>
    <r>
      <t>Số tiết:</t>
    </r>
    <r>
      <rPr>
        <i/>
        <sz val="12"/>
        <color indexed="8"/>
        <rFont val="Times New Roman"/>
        <family val="1"/>
      </rPr>
      <t xml:space="preserve"> 60   Lý thuyết: 60   Thực hành: 0</t>
    </r>
  </si>
  <si>
    <t>Vũ Thị Kim Thanh</t>
  </si>
  <si>
    <t>Lễ tân du lịch</t>
  </si>
  <si>
    <r>
      <t>Số tiết:</t>
    </r>
    <r>
      <rPr>
        <i/>
        <sz val="12"/>
        <color indexed="8"/>
        <rFont val="Times New Roman"/>
        <family val="1"/>
      </rPr>
      <t xml:space="preserve"> 45   Lý thuyết: 15   Thực hành: 30</t>
    </r>
  </si>
  <si>
    <t>Pháp luật du lịch</t>
  </si>
  <si>
    <t>Nguyễn Thị Thanh Nữ</t>
  </si>
  <si>
    <t>Anh văn du lịch II P1</t>
  </si>
  <si>
    <t>Lê Thị Ngọc Trinh</t>
  </si>
  <si>
    <t>Văn hóa các dân tộc Việt Nam</t>
  </si>
  <si>
    <t>Tâm lý du khách</t>
  </si>
  <si>
    <t>Di tích lịch sử và DTVN</t>
  </si>
  <si>
    <t>Phạm Kim Cương</t>
  </si>
  <si>
    <t>Tuyến điểm du lịch</t>
  </si>
  <si>
    <r>
      <t>Số tiết:</t>
    </r>
    <r>
      <rPr>
        <i/>
        <sz val="12"/>
        <color indexed="8"/>
        <rFont val="Times New Roman"/>
        <family val="1"/>
      </rPr>
      <t xml:space="preserve"> 60   Lý thuyết: 20   Thực hành: 40</t>
    </r>
  </si>
  <si>
    <t>Y tế du lịch</t>
  </si>
  <si>
    <r>
      <t>Số tiết:</t>
    </r>
    <r>
      <rPr>
        <i/>
        <sz val="12"/>
        <color indexed="8"/>
        <rFont val="Times New Roman"/>
        <family val="1"/>
      </rPr>
      <t xml:space="preserve"> 30   Lý thuyết: 05   Thực hành: 25</t>
    </r>
  </si>
  <si>
    <t>Học kỳ: 1</t>
  </si>
  <si>
    <t>Nghiệp vụ hướng dẫn du lịch P2</t>
  </si>
  <si>
    <t>Lê Thị Uyên Phương</t>
  </si>
  <si>
    <t>Thủ tục XNC, HQ&amp;BH DL</t>
  </si>
  <si>
    <t>Bến Cát, ngày 20 tháng 02 năm 2015</t>
  </si>
  <si>
    <t>Bến Cát, ngày 21 tháng 02 năm 2015</t>
  </si>
  <si>
    <t>Bến Cát, ngày 22 tháng 02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</si>
</sst>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  <charset val="163"/>
    </font>
    <font>
      <sz val="12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9" fillId="0" borderId="0"/>
    <xf numFmtId="0" fontId="9" fillId="0" borderId="0"/>
    <xf numFmtId="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5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2" fillId="0" borderId="10" xfId="1" applyFont="1" applyBorder="1"/>
    <xf numFmtId="0" fontId="2" fillId="0" borderId="9" xfId="1" applyFont="1" applyBorder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3" fillId="0" borderId="0" xfId="1" applyFont="1" applyAlignment="1"/>
    <xf numFmtId="49" fontId="7" fillId="0" borderId="9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/>
    <xf numFmtId="0" fontId="2" fillId="0" borderId="0" xfId="1" applyFont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0" fillId="0" borderId="9" xfId="0" applyFont="1" applyBorder="1"/>
    <xf numFmtId="0" fontId="10" fillId="0" borderId="5" xfId="0" applyFont="1" applyBorder="1"/>
    <xf numFmtId="0" fontId="18" fillId="0" borderId="1" xfId="0" applyFont="1" applyBorder="1" applyAlignment="1">
      <alignment horizontal="center"/>
    </xf>
    <xf numFmtId="0" fontId="18" fillId="0" borderId="9" xfId="0" applyFont="1" applyBorder="1"/>
    <xf numFmtId="0" fontId="18" fillId="0" borderId="5" xfId="0" applyFont="1" applyBorder="1"/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4">
    <cellStyle name="Comma0" xfId="4"/>
    <cellStyle name="Currency0" xfId="5"/>
    <cellStyle name="Date" xfId="6"/>
    <cellStyle name="Fixed" xfId="7"/>
    <cellStyle name="Normal" xfId="0" builtinId="0"/>
    <cellStyle name="Normal 14" xfId="8"/>
    <cellStyle name="Normal 2" xfId="9"/>
    <cellStyle name="Normal 2 2" xfId="2"/>
    <cellStyle name="Normal 3" xfId="1"/>
    <cellStyle name="Normal 3 2" xfId="3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22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FCCFF"/>
      <color rgb="FFCC00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tabSelected="1" workbookViewId="0">
      <selection activeCell="M14" sqref="M1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66</v>
      </c>
      <c r="M7" s="3" t="s">
        <v>62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7</v>
      </c>
      <c r="F11" s="14"/>
      <c r="G11" s="14"/>
      <c r="H11" s="14">
        <v>7</v>
      </c>
      <c r="I11" s="14"/>
      <c r="J11" s="14"/>
      <c r="K11" s="21">
        <f>(E11+H11*2)/3</f>
        <v>7</v>
      </c>
      <c r="L11" s="16" t="str">
        <f>IF(K11&lt;3,"","x")</f>
        <v>x</v>
      </c>
      <c r="M11" s="15">
        <v>6.5</v>
      </c>
      <c r="N11" s="15"/>
      <c r="O11" s="16">
        <f>IF(M11&lt;&gt;"",(K11*4+M11*6)/10,"")</f>
        <v>6.7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6.7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7</v>
      </c>
      <c r="F12" s="14"/>
      <c r="G12" s="14"/>
      <c r="H12" s="14">
        <v>7</v>
      </c>
      <c r="I12" s="14"/>
      <c r="J12" s="14"/>
      <c r="K12" s="21">
        <f t="shared" ref="K12:K14" si="0">(E12+H12*2)/3</f>
        <v>7</v>
      </c>
      <c r="L12" s="16" t="str">
        <f t="shared" ref="L12:L15" si="1">IF(K12&lt;3,"","x")</f>
        <v>x</v>
      </c>
      <c r="M12" s="15">
        <v>8</v>
      </c>
      <c r="N12" s="15"/>
      <c r="O12" s="16">
        <f t="shared" ref="O12:O15" si="2">IF(M12&lt;&gt;"",(K12*4+M12*6)/10,"")</f>
        <v>7.6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7.6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9</v>
      </c>
      <c r="F13" s="14"/>
      <c r="G13" s="14"/>
      <c r="H13" s="14">
        <v>8</v>
      </c>
      <c r="I13" s="14"/>
      <c r="J13" s="14"/>
      <c r="K13" s="21">
        <f t="shared" si="0"/>
        <v>8.3333333333333339</v>
      </c>
      <c r="L13" s="16" t="str">
        <f t="shared" si="1"/>
        <v>x</v>
      </c>
      <c r="M13" s="15">
        <v>8</v>
      </c>
      <c r="N13" s="15"/>
      <c r="O13" s="16">
        <f t="shared" si="2"/>
        <v>8.1333333333333346</v>
      </c>
      <c r="P13" s="16" t="str">
        <f t="shared" si="3"/>
        <v/>
      </c>
      <c r="Q13" s="15" t="str">
        <f t="shared" si="4"/>
        <v>x</v>
      </c>
      <c r="R13" s="22">
        <f t="shared" si="5"/>
        <v>8.1333333333333346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</v>
      </c>
      <c r="F14" s="14"/>
      <c r="G14" s="14"/>
      <c r="H14" s="14">
        <v>8</v>
      </c>
      <c r="I14" s="14"/>
      <c r="J14" s="14"/>
      <c r="K14" s="21">
        <f t="shared" si="0"/>
        <v>8</v>
      </c>
      <c r="L14" s="16" t="str">
        <f t="shared" si="1"/>
        <v>x</v>
      </c>
      <c r="M14" s="15">
        <v>8.3000000000000007</v>
      </c>
      <c r="N14" s="15"/>
      <c r="O14" s="16">
        <f t="shared" si="2"/>
        <v>8.1800000000000015</v>
      </c>
      <c r="P14" s="16" t="str">
        <f t="shared" si="3"/>
        <v/>
      </c>
      <c r="Q14" s="15" t="str">
        <f t="shared" si="4"/>
        <v>x</v>
      </c>
      <c r="R14" s="22">
        <f t="shared" si="5"/>
        <v>8.1800000000000015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69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65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17:R17"/>
    <mergeCell ref="M18:R18"/>
    <mergeCell ref="K9:K10"/>
    <mergeCell ref="L9:L10"/>
    <mergeCell ref="M9:N9"/>
    <mergeCell ref="O9:P9"/>
    <mergeCell ref="Q9:Q10"/>
    <mergeCell ref="R9:R10"/>
  </mergeCells>
  <conditionalFormatting sqref="O11:Q14 P15:Q15">
    <cfRule type="cellIs" dxfId="21" priority="2" operator="lessThan">
      <formula>5</formula>
    </cfRule>
  </conditionalFormatting>
  <conditionalFormatting sqref="M11:N14 K11:K14">
    <cfRule type="cellIs" dxfId="20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M15" sqref="M1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4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64</v>
      </c>
      <c r="M7" s="3" t="s">
        <v>47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7</v>
      </c>
      <c r="F11" s="14">
        <v>9</v>
      </c>
      <c r="G11" s="14"/>
      <c r="H11" s="14">
        <v>8</v>
      </c>
      <c r="I11" s="14">
        <v>8.5</v>
      </c>
      <c r="J11" s="14"/>
      <c r="K11" s="21">
        <f>(E11+F11+H11*2+I11*2)/6</f>
        <v>8.1666666666666661</v>
      </c>
      <c r="L11" s="16" t="str">
        <f>IF(K11&lt;3,"","x")</f>
        <v>x</v>
      </c>
      <c r="M11" s="15">
        <v>7.3</v>
      </c>
      <c r="N11" s="15"/>
      <c r="O11" s="16">
        <f>IF(M11&lt;&gt;"",(K11*4+M11*6)/10,"")</f>
        <v>7.6466666666666665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7.6466666666666665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7</v>
      </c>
      <c r="F12" s="14">
        <v>9</v>
      </c>
      <c r="G12" s="14"/>
      <c r="H12" s="14">
        <v>8</v>
      </c>
      <c r="I12" s="14">
        <v>8.5</v>
      </c>
      <c r="J12" s="14"/>
      <c r="K12" s="21">
        <f t="shared" ref="K12:K14" si="0">(E12+F12+H12*2+I12*2)/6</f>
        <v>8.1666666666666661</v>
      </c>
      <c r="L12" s="16" t="str">
        <f t="shared" ref="L12:L15" si="1">IF(K12&lt;3,"","x")</f>
        <v>x</v>
      </c>
      <c r="M12" s="15">
        <v>8</v>
      </c>
      <c r="N12" s="15"/>
      <c r="O12" s="16">
        <f t="shared" ref="O12:O15" si="2">IF(M12&lt;&gt;"",(K12*4+M12*6)/10,"")</f>
        <v>8.0666666666666664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8.0666666666666664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8.5</v>
      </c>
      <c r="F13" s="14">
        <v>8</v>
      </c>
      <c r="G13" s="14"/>
      <c r="H13" s="14">
        <v>9</v>
      </c>
      <c r="I13" s="14">
        <v>8.5</v>
      </c>
      <c r="J13" s="14"/>
      <c r="K13" s="21">
        <f t="shared" si="0"/>
        <v>8.5833333333333339</v>
      </c>
      <c r="L13" s="16" t="str">
        <f t="shared" si="1"/>
        <v>x</v>
      </c>
      <c r="M13" s="15">
        <v>8.3000000000000007</v>
      </c>
      <c r="N13" s="15"/>
      <c r="O13" s="16">
        <f t="shared" si="2"/>
        <v>8.413333333333334</v>
      </c>
      <c r="P13" s="16" t="str">
        <f t="shared" si="3"/>
        <v/>
      </c>
      <c r="Q13" s="15" t="str">
        <f t="shared" si="4"/>
        <v>x</v>
      </c>
      <c r="R13" s="22">
        <f t="shared" si="5"/>
        <v>8.413333333333334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</v>
      </c>
      <c r="F14" s="14">
        <v>8</v>
      </c>
      <c r="G14" s="14"/>
      <c r="H14" s="14">
        <v>9</v>
      </c>
      <c r="I14" s="14">
        <v>8.5</v>
      </c>
      <c r="J14" s="14"/>
      <c r="K14" s="21">
        <f t="shared" si="0"/>
        <v>8.5</v>
      </c>
      <c r="L14" s="16" t="str">
        <f t="shared" si="1"/>
        <v>x</v>
      </c>
      <c r="M14" s="15">
        <v>8.3000000000000007</v>
      </c>
      <c r="N14" s="15"/>
      <c r="O14" s="16">
        <f t="shared" si="2"/>
        <v>8.3800000000000008</v>
      </c>
      <c r="P14" s="16" t="str">
        <f t="shared" si="3"/>
        <v/>
      </c>
      <c r="Q14" s="15" t="str">
        <f t="shared" si="4"/>
        <v>x</v>
      </c>
      <c r="R14" s="22">
        <f t="shared" si="5"/>
        <v>8.3800000000000008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46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3" priority="2" operator="lessThan">
      <formula>5</formula>
    </cfRule>
  </conditionalFormatting>
  <conditionalFormatting sqref="M11:N14 K11:K14">
    <cfRule type="cellIs" dxfId="2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M15" sqref="M1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43</v>
      </c>
      <c r="M7" s="3" t="s">
        <v>33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9.5</v>
      </c>
      <c r="F11" s="14"/>
      <c r="G11" s="14"/>
      <c r="H11" s="14">
        <v>8</v>
      </c>
      <c r="I11" s="14"/>
      <c r="J11" s="14"/>
      <c r="K11" s="21">
        <f>(E11+H11*2)/3</f>
        <v>8.5</v>
      </c>
      <c r="L11" s="16" t="str">
        <f>IF(K11&lt;3,"","x")</f>
        <v>x</v>
      </c>
      <c r="M11" s="15">
        <v>8.3000000000000007</v>
      </c>
      <c r="N11" s="15"/>
      <c r="O11" s="16">
        <f>IF(M11&lt;&gt;"",(K11*4+M11*6)/10,"")</f>
        <v>8.3800000000000008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8.3800000000000008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8.5</v>
      </c>
      <c r="F12" s="14"/>
      <c r="G12" s="14"/>
      <c r="H12" s="14">
        <v>8</v>
      </c>
      <c r="I12" s="14"/>
      <c r="J12" s="14"/>
      <c r="K12" s="21">
        <f t="shared" ref="K12:K14" si="0">(E12+H12*2)/3</f>
        <v>8.1666666666666661</v>
      </c>
      <c r="L12" s="16" t="str">
        <f t="shared" ref="L12:L15" si="1">IF(K12&lt;3,"","x")</f>
        <v>x</v>
      </c>
      <c r="M12" s="15">
        <v>9.3000000000000007</v>
      </c>
      <c r="N12" s="15"/>
      <c r="O12" s="16">
        <f t="shared" ref="O12:O15" si="2">IF(M12&lt;&gt;"",(K12*4+M12*6)/10,"")</f>
        <v>8.8466666666666676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8.8466666666666676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8</v>
      </c>
      <c r="F13" s="14"/>
      <c r="G13" s="14"/>
      <c r="H13" s="14">
        <v>8.5</v>
      </c>
      <c r="I13" s="14"/>
      <c r="J13" s="14"/>
      <c r="K13" s="21">
        <f t="shared" si="0"/>
        <v>8.3333333333333339</v>
      </c>
      <c r="L13" s="16" t="str">
        <f t="shared" si="1"/>
        <v>x</v>
      </c>
      <c r="M13" s="15">
        <v>9.3000000000000007</v>
      </c>
      <c r="N13" s="15"/>
      <c r="O13" s="16">
        <f t="shared" si="2"/>
        <v>8.913333333333334</v>
      </c>
      <c r="P13" s="16" t="str">
        <f t="shared" si="3"/>
        <v/>
      </c>
      <c r="Q13" s="15" t="str">
        <f t="shared" si="4"/>
        <v>x</v>
      </c>
      <c r="R13" s="22">
        <f t="shared" si="5"/>
        <v>8.913333333333334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</v>
      </c>
      <c r="F14" s="14"/>
      <c r="G14" s="14"/>
      <c r="H14" s="14">
        <v>8.5</v>
      </c>
      <c r="I14" s="14"/>
      <c r="J14" s="14"/>
      <c r="K14" s="21">
        <f t="shared" si="0"/>
        <v>8.3333333333333339</v>
      </c>
      <c r="L14" s="16" t="str">
        <f t="shared" si="1"/>
        <v>x</v>
      </c>
      <c r="M14" s="15">
        <v>9.3000000000000007</v>
      </c>
      <c r="N14" s="15"/>
      <c r="O14" s="16">
        <f t="shared" si="2"/>
        <v>8.913333333333334</v>
      </c>
      <c r="P14" s="16" t="str">
        <f t="shared" si="3"/>
        <v/>
      </c>
      <c r="Q14" s="15" t="str">
        <f t="shared" si="4"/>
        <v>x</v>
      </c>
      <c r="R14" s="22">
        <f t="shared" si="5"/>
        <v>8.913333333333334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44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" priority="5" operator="lessThan">
      <formula>5</formula>
    </cfRule>
  </conditionalFormatting>
  <conditionalFormatting sqref="M11:N14 K11:K14">
    <cfRule type="cellIs" dxfId="0" priority="4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L19" sqref="L19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57</v>
      </c>
      <c r="M7" s="3" t="s">
        <v>33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8.5</v>
      </c>
      <c r="F11" s="14">
        <v>7</v>
      </c>
      <c r="G11" s="14"/>
      <c r="H11" s="14">
        <v>8</v>
      </c>
      <c r="I11" s="14"/>
      <c r="J11" s="14"/>
      <c r="K11" s="21">
        <f>(E11+F11+H11*2)/4</f>
        <v>7.875</v>
      </c>
      <c r="L11" s="16" t="str">
        <f>IF(K11&lt;3,"","x")</f>
        <v>x</v>
      </c>
      <c r="M11" s="15">
        <v>6.4</v>
      </c>
      <c r="N11" s="15"/>
      <c r="O11" s="16">
        <f>IF(M11&lt;&gt;"",(K11*4+M11*6)/10,"")</f>
        <v>6.99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6.99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8.5</v>
      </c>
      <c r="F12" s="14">
        <v>8</v>
      </c>
      <c r="G12" s="14"/>
      <c r="H12" s="14">
        <v>7.5</v>
      </c>
      <c r="I12" s="14"/>
      <c r="J12" s="14"/>
      <c r="K12" s="21">
        <f t="shared" ref="K12:K14" si="0">(E12+F12+H12*2)/4</f>
        <v>7.875</v>
      </c>
      <c r="L12" s="16" t="str">
        <f t="shared" ref="L12:L15" si="1">IF(K12&lt;3,"","x")</f>
        <v>x</v>
      </c>
      <c r="M12" s="15">
        <v>5</v>
      </c>
      <c r="N12" s="15"/>
      <c r="O12" s="16">
        <f t="shared" ref="O12:O15" si="2">IF(M12&lt;&gt;"",(K12*4+M12*6)/10,"")</f>
        <v>6.15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6.15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8</v>
      </c>
      <c r="F13" s="14">
        <v>9</v>
      </c>
      <c r="G13" s="14"/>
      <c r="H13" s="14">
        <v>8</v>
      </c>
      <c r="I13" s="14"/>
      <c r="J13" s="14"/>
      <c r="K13" s="21">
        <f t="shared" si="0"/>
        <v>8.25</v>
      </c>
      <c r="L13" s="16" t="str">
        <f t="shared" si="1"/>
        <v>x</v>
      </c>
      <c r="M13" s="15">
        <v>7.1</v>
      </c>
      <c r="N13" s="15"/>
      <c r="O13" s="16">
        <f t="shared" si="2"/>
        <v>7.56</v>
      </c>
      <c r="P13" s="16" t="str">
        <f t="shared" si="3"/>
        <v/>
      </c>
      <c r="Q13" s="15" t="str">
        <f t="shared" si="4"/>
        <v>x</v>
      </c>
      <c r="R13" s="22">
        <f t="shared" si="5"/>
        <v>7.56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8.5</v>
      </c>
      <c r="F14" s="14">
        <v>8.1999999999999993</v>
      </c>
      <c r="G14" s="14"/>
      <c r="H14" s="14">
        <v>7.9</v>
      </c>
      <c r="I14" s="14"/>
      <c r="J14" s="14"/>
      <c r="K14" s="21">
        <f t="shared" si="0"/>
        <v>8.125</v>
      </c>
      <c r="L14" s="16" t="str">
        <f t="shared" si="1"/>
        <v>x</v>
      </c>
      <c r="M14" s="15">
        <v>4.3</v>
      </c>
      <c r="N14" s="15"/>
      <c r="O14" s="16">
        <f t="shared" si="2"/>
        <v>5.83</v>
      </c>
      <c r="P14" s="16" t="str">
        <f t="shared" si="3"/>
        <v/>
      </c>
      <c r="Q14" s="15" t="str">
        <f t="shared" si="4"/>
        <v>x</v>
      </c>
      <c r="R14" s="22">
        <f t="shared" si="5"/>
        <v>5.83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69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46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9" priority="2" operator="lessThan">
      <formula>5</formula>
    </cfRule>
  </conditionalFormatting>
  <conditionalFormatting sqref="M11:N14 K11:K14">
    <cfRule type="cellIs" dxfId="18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L20" sqref="L20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56</v>
      </c>
      <c r="M7" s="3" t="s">
        <v>28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9</v>
      </c>
      <c r="F11" s="14"/>
      <c r="G11" s="14"/>
      <c r="H11" s="14">
        <v>8.6</v>
      </c>
      <c r="I11" s="14"/>
      <c r="J11" s="14"/>
      <c r="K11" s="21">
        <f>(E11+H11*2)/3</f>
        <v>8.7333333333333325</v>
      </c>
      <c r="L11" s="16" t="str">
        <f>IF(K11&lt;3,"","x")</f>
        <v>x</v>
      </c>
      <c r="M11" s="15">
        <v>7.2</v>
      </c>
      <c r="N11" s="15"/>
      <c r="O11" s="16">
        <f>IF(M11&lt;&gt;"",(K11*4+M11*6)/10,"")</f>
        <v>7.8133333333333326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7.8133333333333326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9</v>
      </c>
      <c r="F12" s="14"/>
      <c r="G12" s="14"/>
      <c r="H12" s="14">
        <v>8.3000000000000007</v>
      </c>
      <c r="I12" s="14"/>
      <c r="J12" s="14"/>
      <c r="K12" s="21">
        <f t="shared" ref="K12:K14" si="0">(E12+H12*2)/3</f>
        <v>8.5333333333333332</v>
      </c>
      <c r="L12" s="16" t="str">
        <f t="shared" ref="L12:L15" si="1">IF(K12&lt;3,"","x")</f>
        <v>x</v>
      </c>
      <c r="M12" s="15">
        <v>7.3</v>
      </c>
      <c r="N12" s="15"/>
      <c r="O12" s="16">
        <f t="shared" ref="O12:O15" si="2">IF(M12&lt;&gt;"",(K12*4+M12*6)/10,"")</f>
        <v>7.7933333333333339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7.7933333333333339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9</v>
      </c>
      <c r="F13" s="14"/>
      <c r="G13" s="14"/>
      <c r="H13" s="14">
        <v>8.5</v>
      </c>
      <c r="I13" s="14"/>
      <c r="J13" s="14"/>
      <c r="K13" s="21">
        <f t="shared" si="0"/>
        <v>8.6666666666666661</v>
      </c>
      <c r="L13" s="16" t="str">
        <f t="shared" si="1"/>
        <v>x</v>
      </c>
      <c r="M13" s="15">
        <v>7.3</v>
      </c>
      <c r="N13" s="15"/>
      <c r="O13" s="16">
        <f t="shared" si="2"/>
        <v>7.8466666666666667</v>
      </c>
      <c r="P13" s="16" t="str">
        <f t="shared" si="3"/>
        <v/>
      </c>
      <c r="Q13" s="15" t="str">
        <f t="shared" si="4"/>
        <v>x</v>
      </c>
      <c r="R13" s="22">
        <f t="shared" si="5"/>
        <v>7.8466666666666667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9</v>
      </c>
      <c r="F14" s="14"/>
      <c r="G14" s="14"/>
      <c r="H14" s="14">
        <v>8.3000000000000007</v>
      </c>
      <c r="I14" s="14"/>
      <c r="J14" s="14"/>
      <c r="K14" s="21">
        <f t="shared" si="0"/>
        <v>8.5333333333333332</v>
      </c>
      <c r="L14" s="16" t="str">
        <f t="shared" si="1"/>
        <v>x</v>
      </c>
      <c r="M14" s="15">
        <v>7.3</v>
      </c>
      <c r="N14" s="15"/>
      <c r="O14" s="16">
        <f t="shared" si="2"/>
        <v>7.7933333333333339</v>
      </c>
      <c r="P14" s="16" t="str">
        <f t="shared" si="3"/>
        <v/>
      </c>
      <c r="Q14" s="15" t="str">
        <f t="shared" si="4"/>
        <v>x</v>
      </c>
      <c r="R14" s="22">
        <f t="shared" si="5"/>
        <v>7.7933333333333339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69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46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7" priority="2" operator="lessThan">
      <formula>5</formula>
    </cfRule>
  </conditionalFormatting>
  <conditionalFormatting sqref="M11:N14 K11:K14">
    <cfRule type="cellIs" dxfId="16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L18" sqref="L18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55</v>
      </c>
      <c r="M7" s="3" t="s">
        <v>28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6.5</v>
      </c>
      <c r="F11" s="14"/>
      <c r="G11" s="14"/>
      <c r="H11" s="14">
        <v>7.5</v>
      </c>
      <c r="I11" s="14"/>
      <c r="J11" s="14"/>
      <c r="K11" s="21">
        <f>(E11+H11*2)/3</f>
        <v>7.166666666666667</v>
      </c>
      <c r="L11" s="16" t="str">
        <f>IF(K11&lt;3,"","x")</f>
        <v>x</v>
      </c>
      <c r="M11" s="15">
        <v>9</v>
      </c>
      <c r="N11" s="15"/>
      <c r="O11" s="16">
        <f>IF(M11&lt;&gt;"",(K11*4+M11*6)/10,"")</f>
        <v>8.2666666666666675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8.2666666666666675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6.5</v>
      </c>
      <c r="F12" s="14"/>
      <c r="G12" s="14"/>
      <c r="H12" s="14">
        <v>7</v>
      </c>
      <c r="I12" s="14"/>
      <c r="J12" s="14"/>
      <c r="K12" s="21">
        <f t="shared" ref="K12:K14" si="0">(E12+H12*2)/3</f>
        <v>6.833333333333333</v>
      </c>
      <c r="L12" s="16" t="str">
        <f t="shared" ref="L12:L15" si="1">IF(K12&lt;3,"","x")</f>
        <v>x</v>
      </c>
      <c r="M12" s="15">
        <v>7.9</v>
      </c>
      <c r="N12" s="15"/>
      <c r="O12" s="16">
        <f t="shared" ref="O12:O15" si="2">IF(M12&lt;&gt;"",(K12*4+M12*6)/10,"")</f>
        <v>7.4733333333333336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7.4733333333333336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7.5</v>
      </c>
      <c r="F13" s="14"/>
      <c r="G13" s="14"/>
      <c r="H13" s="14">
        <v>7</v>
      </c>
      <c r="I13" s="14"/>
      <c r="J13" s="14"/>
      <c r="K13" s="21">
        <f t="shared" si="0"/>
        <v>7.166666666666667</v>
      </c>
      <c r="L13" s="16" t="str">
        <f t="shared" si="1"/>
        <v>x</v>
      </c>
      <c r="M13" s="15">
        <v>8</v>
      </c>
      <c r="N13" s="15"/>
      <c r="O13" s="16">
        <f t="shared" si="2"/>
        <v>7.666666666666667</v>
      </c>
      <c r="P13" s="16" t="str">
        <f t="shared" si="3"/>
        <v/>
      </c>
      <c r="Q13" s="15" t="str">
        <f t="shared" si="4"/>
        <v>x</v>
      </c>
      <c r="R13" s="22">
        <f t="shared" si="5"/>
        <v>7.666666666666667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7.5</v>
      </c>
      <c r="F14" s="14"/>
      <c r="G14" s="14"/>
      <c r="H14" s="14">
        <v>8.5</v>
      </c>
      <c r="I14" s="14"/>
      <c r="J14" s="14"/>
      <c r="K14" s="21">
        <f t="shared" si="0"/>
        <v>8.1666666666666661</v>
      </c>
      <c r="L14" s="16" t="str">
        <f t="shared" si="1"/>
        <v>x</v>
      </c>
      <c r="M14" s="15">
        <v>7.8</v>
      </c>
      <c r="N14" s="15"/>
      <c r="O14" s="16">
        <f t="shared" si="2"/>
        <v>7.9466666666666672</v>
      </c>
      <c r="P14" s="16" t="str">
        <f t="shared" si="3"/>
        <v/>
      </c>
      <c r="Q14" s="15" t="str">
        <f t="shared" si="4"/>
        <v>x</v>
      </c>
      <c r="R14" s="22">
        <f t="shared" si="5"/>
        <v>7.9466666666666672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68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54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5" priority="2" operator="lessThan">
      <formula>5</formula>
    </cfRule>
  </conditionalFormatting>
  <conditionalFormatting sqref="M11:N14 K11:K14">
    <cfRule type="cellIs" dxfId="14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L19" sqref="L19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61</v>
      </c>
      <c r="M7" s="3" t="s">
        <v>62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7</v>
      </c>
      <c r="F11" s="14"/>
      <c r="G11" s="14"/>
      <c r="H11" s="14">
        <v>8</v>
      </c>
      <c r="I11" s="14"/>
      <c r="J11" s="14"/>
      <c r="K11" s="21">
        <f>(E11+H11*2)/3</f>
        <v>7.666666666666667</v>
      </c>
      <c r="L11" s="16" t="str">
        <f>IF(K11&lt;3,"","x")</f>
        <v>x</v>
      </c>
      <c r="M11" s="15">
        <v>8.3000000000000007</v>
      </c>
      <c r="N11" s="15"/>
      <c r="O11" s="16">
        <f>IF(M11&lt;&gt;"",(K11*4+M11*6)/10,"")</f>
        <v>8.0466666666666669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8.0466666666666669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7</v>
      </c>
      <c r="F12" s="14"/>
      <c r="G12" s="14"/>
      <c r="H12" s="14">
        <v>8</v>
      </c>
      <c r="I12" s="14"/>
      <c r="J12" s="14"/>
      <c r="K12" s="21">
        <f t="shared" ref="K12:K14" si="0">(E12+H12*2)/3</f>
        <v>7.666666666666667</v>
      </c>
      <c r="L12" s="16" t="str">
        <f t="shared" ref="L12:L15" si="1">IF(K12&lt;3,"","x")</f>
        <v>x</v>
      </c>
      <c r="M12" s="15">
        <v>8.3000000000000007</v>
      </c>
      <c r="N12" s="15"/>
      <c r="O12" s="16">
        <f t="shared" ref="O12:O15" si="2">IF(M12&lt;&gt;"",(K12*4+M12*6)/10,"")</f>
        <v>8.0466666666666669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8.0466666666666669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7</v>
      </c>
      <c r="F13" s="14"/>
      <c r="G13" s="14"/>
      <c r="H13" s="14">
        <v>8</v>
      </c>
      <c r="I13" s="14"/>
      <c r="J13" s="14"/>
      <c r="K13" s="21">
        <f t="shared" si="0"/>
        <v>7.666666666666667</v>
      </c>
      <c r="L13" s="16" t="str">
        <f t="shared" si="1"/>
        <v>x</v>
      </c>
      <c r="M13" s="15">
        <v>7.3</v>
      </c>
      <c r="N13" s="15"/>
      <c r="O13" s="16">
        <f t="shared" si="2"/>
        <v>7.4466666666666672</v>
      </c>
      <c r="P13" s="16" t="str">
        <f t="shared" si="3"/>
        <v/>
      </c>
      <c r="Q13" s="15" t="str">
        <f t="shared" si="4"/>
        <v>x</v>
      </c>
      <c r="R13" s="22">
        <f t="shared" si="5"/>
        <v>7.4466666666666672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7</v>
      </c>
      <c r="F14" s="14"/>
      <c r="G14" s="14"/>
      <c r="H14" s="14">
        <v>8</v>
      </c>
      <c r="I14" s="14"/>
      <c r="J14" s="14"/>
      <c r="K14" s="21">
        <f t="shared" si="0"/>
        <v>7.666666666666667</v>
      </c>
      <c r="L14" s="16" t="str">
        <f t="shared" si="1"/>
        <v>x</v>
      </c>
      <c r="M14" s="15">
        <v>7.6</v>
      </c>
      <c r="N14" s="15"/>
      <c r="O14" s="16">
        <f t="shared" si="2"/>
        <v>7.6266666666666669</v>
      </c>
      <c r="P14" s="16" t="str">
        <f t="shared" si="3"/>
        <v/>
      </c>
      <c r="Q14" s="15" t="str">
        <f t="shared" si="4"/>
        <v>x</v>
      </c>
      <c r="R14" s="22">
        <f t="shared" si="5"/>
        <v>7.6266666666666669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3" priority="2" operator="lessThan">
      <formula>5</formula>
    </cfRule>
  </conditionalFormatting>
  <conditionalFormatting sqref="M11:N14 K11:K14">
    <cfRule type="cellIs" dxfId="12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M15" sqref="M1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3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59</v>
      </c>
      <c r="M7" s="3" t="s">
        <v>60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7</v>
      </c>
      <c r="F11" s="14">
        <v>7</v>
      </c>
      <c r="G11" s="14"/>
      <c r="H11" s="14">
        <v>6</v>
      </c>
      <c r="I11" s="14"/>
      <c r="J11" s="14"/>
      <c r="K11" s="21">
        <f>(E11+F11+H11*2)/4</f>
        <v>6.5</v>
      </c>
      <c r="L11" s="16" t="str">
        <f>IF(K11&lt;3,"","x")</f>
        <v>x</v>
      </c>
      <c r="M11" s="15">
        <v>5.8</v>
      </c>
      <c r="N11" s="15"/>
      <c r="O11" s="16">
        <f>IF(M11&lt;&gt;"",(K11*4+M11*6)/10,"")</f>
        <v>6.08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6.08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7</v>
      </c>
      <c r="F12" s="14">
        <v>7</v>
      </c>
      <c r="G12" s="14"/>
      <c r="H12" s="14">
        <v>6</v>
      </c>
      <c r="I12" s="14"/>
      <c r="J12" s="14"/>
      <c r="K12" s="21">
        <f t="shared" ref="K12:K14" si="0">(E12+F12+H12*2)/4</f>
        <v>6.5</v>
      </c>
      <c r="L12" s="16" t="str">
        <f t="shared" ref="L12:L15" si="1">IF(K12&lt;3,"","x")</f>
        <v>x</v>
      </c>
      <c r="M12" s="15">
        <v>7</v>
      </c>
      <c r="N12" s="15"/>
      <c r="O12" s="16">
        <f t="shared" ref="O12:O15" si="2">IF(M12&lt;&gt;"",(K12*4+M12*6)/10,"")</f>
        <v>6.8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6.8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7</v>
      </c>
      <c r="F13" s="14">
        <v>7</v>
      </c>
      <c r="G13" s="14"/>
      <c r="H13" s="14">
        <v>7</v>
      </c>
      <c r="I13" s="14"/>
      <c r="J13" s="14"/>
      <c r="K13" s="21">
        <f t="shared" si="0"/>
        <v>7</v>
      </c>
      <c r="L13" s="16" t="str">
        <f t="shared" si="1"/>
        <v>x</v>
      </c>
      <c r="M13" s="15">
        <v>7.5</v>
      </c>
      <c r="N13" s="15"/>
      <c r="O13" s="16">
        <f t="shared" si="2"/>
        <v>7.3</v>
      </c>
      <c r="P13" s="16" t="str">
        <f t="shared" si="3"/>
        <v/>
      </c>
      <c r="Q13" s="15" t="str">
        <f t="shared" si="4"/>
        <v>x</v>
      </c>
      <c r="R13" s="22">
        <f t="shared" si="5"/>
        <v>7.3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</v>
      </c>
      <c r="F14" s="14">
        <v>7</v>
      </c>
      <c r="G14" s="14"/>
      <c r="H14" s="14">
        <v>7</v>
      </c>
      <c r="I14" s="14"/>
      <c r="J14" s="14"/>
      <c r="K14" s="21">
        <f t="shared" si="0"/>
        <v>7.25</v>
      </c>
      <c r="L14" s="16" t="str">
        <f t="shared" si="1"/>
        <v>x</v>
      </c>
      <c r="M14" s="15">
        <v>7</v>
      </c>
      <c r="N14" s="15"/>
      <c r="O14" s="16">
        <f t="shared" si="2"/>
        <v>7.1</v>
      </c>
      <c r="P14" s="16" t="str">
        <f t="shared" si="3"/>
        <v/>
      </c>
      <c r="Q14" s="15" t="str">
        <f t="shared" si="4"/>
        <v>x</v>
      </c>
      <c r="R14" s="22">
        <f t="shared" si="5"/>
        <v>7.1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58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11" priority="2" operator="lessThan">
      <formula>5</formula>
    </cfRule>
  </conditionalFormatting>
  <conditionalFormatting sqref="M11:N14 K11:K14">
    <cfRule type="cellIs" dxfId="10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K18" sqref="K18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53</v>
      </c>
      <c r="M7" s="3" t="s">
        <v>50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6</v>
      </c>
      <c r="F11" s="14"/>
      <c r="G11" s="14"/>
      <c r="H11" s="14">
        <v>8.6</v>
      </c>
      <c r="I11" s="14"/>
      <c r="J11" s="14"/>
      <c r="K11" s="21">
        <f>(E11+H11*2)/3</f>
        <v>7.7333333333333334</v>
      </c>
      <c r="L11" s="16" t="str">
        <f>IF(K11&lt;3,"","x")</f>
        <v>x</v>
      </c>
      <c r="M11" s="15">
        <v>9.1</v>
      </c>
      <c r="N11" s="15"/>
      <c r="O11" s="16">
        <f>IF(M11&lt;&gt;"",(K11*4+M11*6)/10,"")</f>
        <v>8.5533333333333328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8.5533333333333328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6</v>
      </c>
      <c r="F12" s="14"/>
      <c r="G12" s="14"/>
      <c r="H12" s="14">
        <v>9</v>
      </c>
      <c r="I12" s="14"/>
      <c r="J12" s="14"/>
      <c r="K12" s="21">
        <f t="shared" ref="K12:K14" si="0">(E12+H12*2)/3</f>
        <v>8</v>
      </c>
      <c r="L12" s="16" t="str">
        <f t="shared" ref="L12:L15" si="1">IF(K12&lt;3,"","x")</f>
        <v>x</v>
      </c>
      <c r="M12" s="15">
        <v>8</v>
      </c>
      <c r="N12" s="15"/>
      <c r="O12" s="16">
        <f t="shared" ref="O12:O15" si="2">IF(M12&lt;&gt;"",(K12*4+M12*6)/10,"")</f>
        <v>8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8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7</v>
      </c>
      <c r="F13" s="14"/>
      <c r="G13" s="14"/>
      <c r="H13" s="14">
        <v>8.8000000000000007</v>
      </c>
      <c r="I13" s="14"/>
      <c r="J13" s="14"/>
      <c r="K13" s="21">
        <f t="shared" si="0"/>
        <v>8.2000000000000011</v>
      </c>
      <c r="L13" s="16" t="str">
        <f t="shared" si="1"/>
        <v>x</v>
      </c>
      <c r="M13" s="15">
        <v>8.1999999999999993</v>
      </c>
      <c r="N13" s="15"/>
      <c r="O13" s="16">
        <f t="shared" si="2"/>
        <v>8.1999999999999993</v>
      </c>
      <c r="P13" s="16" t="str">
        <f t="shared" si="3"/>
        <v/>
      </c>
      <c r="Q13" s="15" t="str">
        <f t="shared" si="4"/>
        <v>x</v>
      </c>
      <c r="R13" s="22">
        <f t="shared" si="5"/>
        <v>8.1999999999999993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7</v>
      </c>
      <c r="F14" s="14"/>
      <c r="G14" s="14"/>
      <c r="H14" s="14">
        <v>9</v>
      </c>
      <c r="I14" s="14"/>
      <c r="J14" s="14"/>
      <c r="K14" s="21">
        <f t="shared" si="0"/>
        <v>8.3333333333333339</v>
      </c>
      <c r="L14" s="16" t="str">
        <f t="shared" si="1"/>
        <v>x</v>
      </c>
      <c r="M14" s="15">
        <v>8.4</v>
      </c>
      <c r="N14" s="15"/>
      <c r="O14" s="16">
        <f t="shared" si="2"/>
        <v>8.3733333333333348</v>
      </c>
      <c r="P14" s="16" t="str">
        <f t="shared" si="3"/>
        <v/>
      </c>
      <c r="Q14" s="15" t="str">
        <f t="shared" si="4"/>
        <v>x</v>
      </c>
      <c r="R14" s="22">
        <f t="shared" si="5"/>
        <v>8.3733333333333348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67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52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9" priority="2" operator="lessThan">
      <formula>5</formula>
    </cfRule>
  </conditionalFormatting>
  <conditionalFormatting sqref="M11:N14 K11:K14">
    <cfRule type="cellIs" dxfId="8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K11" sqref="K11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51</v>
      </c>
      <c r="M7" s="3" t="s">
        <v>28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8</v>
      </c>
      <c r="F11" s="14"/>
      <c r="G11" s="14"/>
      <c r="H11" s="14">
        <v>9</v>
      </c>
      <c r="I11" s="14"/>
      <c r="J11" s="14"/>
      <c r="K11" s="21">
        <f>(E11+H11*2)/3</f>
        <v>8.6666666666666661</v>
      </c>
      <c r="L11" s="16" t="str">
        <f>IF(K11&lt;3,"","x")</f>
        <v>x</v>
      </c>
      <c r="M11" s="15">
        <v>10</v>
      </c>
      <c r="N11" s="15"/>
      <c r="O11" s="16">
        <f>IF(M11&lt;&gt;"",(K11*4+M11*6)/10,"")</f>
        <v>9.466666666666665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9.466666666666665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8</v>
      </c>
      <c r="F12" s="14"/>
      <c r="G12" s="14"/>
      <c r="H12" s="14">
        <v>9</v>
      </c>
      <c r="I12" s="14"/>
      <c r="J12" s="14"/>
      <c r="K12" s="21">
        <f t="shared" ref="K12:K14" si="0">(E12+H12*2)/3</f>
        <v>8.6666666666666661</v>
      </c>
      <c r="L12" s="16" t="str">
        <f t="shared" ref="L12:L15" si="1">IF(K12&lt;3,"","x")</f>
        <v>x</v>
      </c>
      <c r="M12" s="15">
        <v>9</v>
      </c>
      <c r="N12" s="15"/>
      <c r="O12" s="16">
        <f t="shared" ref="O12:O15" si="2">IF(M12&lt;&gt;"",(K12*4+M12*6)/10,"")</f>
        <v>8.8666666666666654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8.8666666666666654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9</v>
      </c>
      <c r="F13" s="14"/>
      <c r="G13" s="14"/>
      <c r="H13" s="14">
        <v>8</v>
      </c>
      <c r="I13" s="14"/>
      <c r="J13" s="14"/>
      <c r="K13" s="21">
        <f t="shared" si="0"/>
        <v>8.3333333333333339</v>
      </c>
      <c r="L13" s="16" t="str">
        <f t="shared" si="1"/>
        <v>x</v>
      </c>
      <c r="M13" s="15">
        <v>9</v>
      </c>
      <c r="N13" s="15"/>
      <c r="O13" s="16">
        <f t="shared" si="2"/>
        <v>8.7333333333333343</v>
      </c>
      <c r="P13" s="16" t="str">
        <f t="shared" si="3"/>
        <v/>
      </c>
      <c r="Q13" s="15" t="str">
        <f t="shared" si="4"/>
        <v>x</v>
      </c>
      <c r="R13" s="22">
        <f t="shared" si="5"/>
        <v>8.7333333333333343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9</v>
      </c>
      <c r="F14" s="14"/>
      <c r="G14" s="14"/>
      <c r="H14" s="14">
        <v>9</v>
      </c>
      <c r="I14" s="14"/>
      <c r="J14" s="14"/>
      <c r="K14" s="21">
        <f t="shared" si="0"/>
        <v>9</v>
      </c>
      <c r="L14" s="16" t="str">
        <f t="shared" si="1"/>
        <v>x</v>
      </c>
      <c r="M14" s="15">
        <v>10</v>
      </c>
      <c r="N14" s="15"/>
      <c r="O14" s="16">
        <f t="shared" si="2"/>
        <v>9.6</v>
      </c>
      <c r="P14" s="16" t="str">
        <f t="shared" si="3"/>
        <v/>
      </c>
      <c r="Q14" s="15" t="str">
        <f t="shared" si="4"/>
        <v>x</v>
      </c>
      <c r="R14" s="22">
        <f t="shared" si="5"/>
        <v>9.6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30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7" priority="2" operator="lessThan">
      <formula>5</formula>
    </cfRule>
  </conditionalFormatting>
  <conditionalFormatting sqref="M11:N14 K11:K14">
    <cfRule type="cellIs" dxfId="6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M15" sqref="M1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31</v>
      </c>
      <c r="D6" s="2" t="s">
        <v>35</v>
      </c>
      <c r="M6" s="2" t="s">
        <v>25</v>
      </c>
      <c r="P6" s="20">
        <v>2</v>
      </c>
      <c r="Q6" s="2" t="s">
        <v>45</v>
      </c>
    </row>
    <row r="7" spans="1:19" ht="26.25" customHeight="1">
      <c r="A7" s="2" t="s">
        <v>63</v>
      </c>
      <c r="D7" s="2" t="s">
        <v>29</v>
      </c>
      <c r="E7" s="1" t="s">
        <v>49</v>
      </c>
      <c r="M7" s="3" t="s">
        <v>50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6" t="s">
        <v>36</v>
      </c>
      <c r="C11" s="27" t="s">
        <v>37</v>
      </c>
      <c r="D11" s="25">
        <v>1996</v>
      </c>
      <c r="E11" s="14">
        <v>9</v>
      </c>
      <c r="F11" s="14"/>
      <c r="G11" s="14"/>
      <c r="H11" s="14">
        <v>8</v>
      </c>
      <c r="I11" s="14"/>
      <c r="J11" s="14"/>
      <c r="K11" s="21">
        <f>(E11+H11*2)/3</f>
        <v>8.3333333333333339</v>
      </c>
      <c r="L11" s="16" t="str">
        <f>IF(K11&lt;3,"","x")</f>
        <v>x</v>
      </c>
      <c r="M11" s="15">
        <v>8.3000000000000007</v>
      </c>
      <c r="N11" s="15"/>
      <c r="O11" s="16">
        <f>IF(M11&lt;&gt;"",(K11*4+M11*6)/10,"")</f>
        <v>8.3133333333333344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8.3133333333333344</v>
      </c>
      <c r="S11" s="14"/>
    </row>
    <row r="12" spans="1:19" s="8" customFormat="1">
      <c r="A12" s="7">
        <v>2</v>
      </c>
      <c r="B12" s="26" t="s">
        <v>38</v>
      </c>
      <c r="C12" s="27" t="s">
        <v>39</v>
      </c>
      <c r="D12" s="25">
        <v>1995</v>
      </c>
      <c r="E12" s="14">
        <v>8</v>
      </c>
      <c r="F12" s="14"/>
      <c r="G12" s="14"/>
      <c r="H12" s="14">
        <v>8</v>
      </c>
      <c r="I12" s="14"/>
      <c r="J12" s="14"/>
      <c r="K12" s="21">
        <f t="shared" ref="K12:K14" si="0">(E12+H12*2)/3</f>
        <v>8</v>
      </c>
      <c r="L12" s="16" t="str">
        <f t="shared" ref="L12:L15" si="1">IF(K12&lt;3,"","x")</f>
        <v>x</v>
      </c>
      <c r="M12" s="15">
        <v>7.5</v>
      </c>
      <c r="N12" s="15"/>
      <c r="O12" s="16">
        <f t="shared" ref="O12:O15" si="2">IF(M12&lt;&gt;"",(K12*4+M12*6)/10,"")</f>
        <v>7.7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4" si="5">MAX(O12:P12)</f>
        <v>7.7</v>
      </c>
      <c r="S12" s="14"/>
    </row>
    <row r="13" spans="1:19" s="8" customFormat="1">
      <c r="A13" s="7">
        <v>3</v>
      </c>
      <c r="B13" s="26" t="s">
        <v>40</v>
      </c>
      <c r="C13" s="27" t="s">
        <v>41</v>
      </c>
      <c r="D13" s="25">
        <v>1993</v>
      </c>
      <c r="E13" s="14">
        <v>7</v>
      </c>
      <c r="F13" s="14"/>
      <c r="G13" s="14"/>
      <c r="H13" s="14">
        <v>7.5</v>
      </c>
      <c r="I13" s="14"/>
      <c r="J13" s="14"/>
      <c r="K13" s="21">
        <f t="shared" si="0"/>
        <v>7.333333333333333</v>
      </c>
      <c r="L13" s="16" t="str">
        <f t="shared" si="1"/>
        <v>x</v>
      </c>
      <c r="M13" s="15">
        <v>8</v>
      </c>
      <c r="N13" s="15"/>
      <c r="O13" s="16">
        <f t="shared" si="2"/>
        <v>7.7333333333333325</v>
      </c>
      <c r="P13" s="16" t="str">
        <f t="shared" si="3"/>
        <v/>
      </c>
      <c r="Q13" s="15" t="str">
        <f t="shared" si="4"/>
        <v>x</v>
      </c>
      <c r="R13" s="22">
        <f t="shared" si="5"/>
        <v>7.7333333333333325</v>
      </c>
      <c r="S13" s="14"/>
    </row>
    <row r="14" spans="1:19" s="8" customFormat="1">
      <c r="A14" s="7">
        <v>4</v>
      </c>
      <c r="B14" s="26" t="s">
        <v>32</v>
      </c>
      <c r="C14" s="27" t="s">
        <v>42</v>
      </c>
      <c r="D14" s="25">
        <v>1993</v>
      </c>
      <c r="E14" s="14">
        <v>8</v>
      </c>
      <c r="F14" s="14"/>
      <c r="G14" s="14"/>
      <c r="H14" s="14">
        <v>7.5</v>
      </c>
      <c r="I14" s="14"/>
      <c r="J14" s="14"/>
      <c r="K14" s="21">
        <f t="shared" si="0"/>
        <v>7.666666666666667</v>
      </c>
      <c r="L14" s="16" t="str">
        <f t="shared" si="1"/>
        <v>x</v>
      </c>
      <c r="M14" s="15">
        <v>8.3000000000000007</v>
      </c>
      <c r="N14" s="15"/>
      <c r="O14" s="16">
        <f t="shared" si="2"/>
        <v>8.0466666666666669</v>
      </c>
      <c r="P14" s="16" t="str">
        <f t="shared" si="3"/>
        <v/>
      </c>
      <c r="Q14" s="15" t="str">
        <f t="shared" si="4"/>
        <v>x</v>
      </c>
      <c r="R14" s="22">
        <f t="shared" si="5"/>
        <v>8.0466666666666669</v>
      </c>
      <c r="S14" s="14"/>
    </row>
    <row r="15" spans="1:19" s="8" customFormat="1">
      <c r="A15" s="7"/>
      <c r="B15" s="23"/>
      <c r="C15" s="24"/>
      <c r="D15" s="9"/>
      <c r="E15" s="14"/>
      <c r="F15" s="14"/>
      <c r="G15" s="14"/>
      <c r="H15" s="14"/>
      <c r="I15" s="14"/>
      <c r="J15" s="14"/>
      <c r="K15" s="14"/>
      <c r="L15" s="14" t="str">
        <f t="shared" si="1"/>
        <v/>
      </c>
      <c r="M15" s="14"/>
      <c r="N15" s="14"/>
      <c r="O15" s="14" t="str">
        <f t="shared" si="2"/>
        <v/>
      </c>
      <c r="P15" s="16" t="str">
        <f t="shared" si="3"/>
        <v/>
      </c>
      <c r="Q15" s="15" t="str">
        <f t="shared" si="4"/>
        <v/>
      </c>
      <c r="R15" s="22"/>
      <c r="S15" s="14"/>
    </row>
    <row r="16" spans="1:19">
      <c r="B16" s="2" t="s">
        <v>12</v>
      </c>
      <c r="C16" s="10">
        <f>COUNT(A11:A15)</f>
        <v>4</v>
      </c>
    </row>
    <row r="17" spans="2:18">
      <c r="L17" s="11"/>
      <c r="M17" s="30" t="s">
        <v>34</v>
      </c>
      <c r="N17" s="30"/>
      <c r="O17" s="30"/>
      <c r="P17" s="30"/>
      <c r="Q17" s="30"/>
      <c r="R17" s="30"/>
    </row>
    <row r="18" spans="2:18">
      <c r="B18" s="2" t="s">
        <v>13</v>
      </c>
      <c r="E18" s="19" t="s">
        <v>14</v>
      </c>
      <c r="L18" s="12"/>
      <c r="M18" s="31" t="s">
        <v>23</v>
      </c>
      <c r="N18" s="31"/>
      <c r="O18" s="31"/>
      <c r="P18" s="31"/>
      <c r="Q18" s="31"/>
      <c r="R18" s="31"/>
    </row>
    <row r="22" spans="2:18">
      <c r="E22" s="1" t="s">
        <v>48</v>
      </c>
      <c r="O22" s="1" t="s">
        <v>27</v>
      </c>
    </row>
  </sheetData>
  <sheetProtection password="CE28" sheet="1" objects="1" scenarios="1"/>
  <autoFilter ref="A10:WVZ18">
    <filterColumn colId="1" showButton="0"/>
  </autoFilter>
  <mergeCells count="19">
    <mergeCell ref="S9:S10"/>
    <mergeCell ref="M17:R17"/>
    <mergeCell ref="M18:R18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4 P15:Q15">
    <cfRule type="cellIs" dxfId="5" priority="2" operator="lessThan">
      <formula>5</formula>
    </cfRule>
  </conditionalFormatting>
  <conditionalFormatting sqref="M11:N14 K11:K14">
    <cfRule type="cellIs" dxfId="4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TT XNC</vt:lpstr>
      <vt:lpstr>DTLS</vt:lpstr>
      <vt:lpstr>TLDK</vt:lpstr>
      <vt:lpstr>VHCDTVN</vt:lpstr>
      <vt:lpstr>YTe</vt:lpstr>
      <vt:lpstr>TDDL</vt:lpstr>
      <vt:lpstr>AVDL P2 -1</vt:lpstr>
      <vt:lpstr>PLDL</vt:lpstr>
      <vt:lpstr>LTDL</vt:lpstr>
      <vt:lpstr>NVHDDLP2</vt:lpstr>
      <vt:lpstr>LHVN</vt:lpstr>
      <vt:lpstr>Sheet2</vt:lpstr>
      <vt:lpstr>Sheet3</vt:lpstr>
      <vt:lpstr>'AVDL P2 -1'!Print_Titles</vt:lpstr>
      <vt:lpstr>DTLS!Print_Titles</vt:lpstr>
      <vt:lpstr>LHVN!Print_Titles</vt:lpstr>
      <vt:lpstr>LTDL!Print_Titles</vt:lpstr>
      <vt:lpstr>NVHDDLP2!Print_Titles</vt:lpstr>
      <vt:lpstr>PLDL!Print_Titles</vt:lpstr>
      <vt:lpstr>TDDL!Print_Titles</vt:lpstr>
      <vt:lpstr>TLDK!Print_Titles</vt:lpstr>
      <vt:lpstr>'TT XNC'!Print_Titles</vt:lpstr>
      <vt:lpstr>VHCDTVN!Print_Titles</vt:lpstr>
      <vt:lpstr>YTe!Print_Titles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2016-01-22T07:18:44Z</cp:lastPrinted>
  <dcterms:created xsi:type="dcterms:W3CDTF">2014-11-04T01:45:16Z</dcterms:created>
  <dcterms:modified xsi:type="dcterms:W3CDTF">2016-01-22T07:35:41Z</dcterms:modified>
</cp:coreProperties>
</file>